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showObjects="none"/>
  <mc:AlternateContent xmlns:mc="http://schemas.openxmlformats.org/markup-compatibility/2006">
    <mc:Choice Requires="x15">
      <x15ac:absPath xmlns:x15ac="http://schemas.microsoft.com/office/spreadsheetml/2010/11/ac" url="C:\Users\53408314\Desktop\ADVERTS 31 JAN 2025\"/>
    </mc:Choice>
  </mc:AlternateContent>
  <xr:revisionPtr revIDLastSave="0" documentId="8_{97ED64DA-68D5-4B0D-8932-F4B303EFD58B}" xr6:coauthVersionLast="47" xr6:coauthVersionMax="47" xr10:uidLastSave="{00000000-0000-0000-0000-000000000000}"/>
  <bookViews>
    <workbookView xWindow="-120" yWindow="-120" windowWidth="20730" windowHeight="11040" tabRatio="835" firstSheet="3" activeTab="12" xr2:uid="{00000000-000D-0000-FFFF-FFFF00000000}"/>
  </bookViews>
  <sheets>
    <sheet name="SUMMARY" sheetId="8" r:id="rId1"/>
    <sheet name="SCHED 1B-1_OR" sheetId="17" r:id="rId2"/>
    <sheet name="SCHED 1B-2_OR" sheetId="155" r:id="rId3"/>
    <sheet name="SCHED 1B-3A_OR" sheetId="172" r:id="rId4"/>
    <sheet name="SCHED 1B-4_OR" sheetId="157" r:id="rId5"/>
    <sheet name="SCHED 1B-5_OR" sheetId="159" r:id="rId6"/>
    <sheet name="SCHED 1B-6_OR" sheetId="161" r:id="rId7"/>
    <sheet name="SCHED 2B-1_OR" sheetId="152" r:id="rId8"/>
    <sheet name="SCHED 2B-2_OR" sheetId="163" r:id="rId9"/>
    <sheet name="SCHED 2B-3_OR" sheetId="165" r:id="rId10"/>
    <sheet name="SCHED 2B-4_OR" sheetId="167" r:id="rId11"/>
    <sheet name="SCHEDULE 3B_OR" sheetId="153" r:id="rId12"/>
    <sheet name="SCHEDULE 4" sheetId="176" r:id="rId13"/>
    <sheet name="FINAL SUMMARY " sheetId="175" r:id="rId14"/>
    <sheet name="WORK ORDERS  01 LAETITIA BAM CH" sheetId="27" state="hidden" r:id="rId15"/>
    <sheet name="JOSE PEARSON TB HOSPITAL (02)" sheetId="31" state="hidden" r:id="rId16"/>
    <sheet name="NEW BRIGHTON MORTUARY (03)" sheetId="32" state="hidden" r:id="rId17"/>
    <sheet name="DORA NGIZA HOSPITAL (04)" sheetId="33" state="hidden" r:id="rId18"/>
    <sheet name="LAETITIA BAM CHC (05)" sheetId="34" state="hidden" r:id="rId19"/>
    <sheet name="MOTHERWELL CHC (06)" sheetId="35" state="hidden" r:id="rId20"/>
    <sheet name="MOTHERWEL CHC (07)" sheetId="36" state="hidden" r:id="rId21"/>
    <sheet name="ORSMOND TB HOSPITAL (08)" sheetId="37" state="hidden" r:id="rId22"/>
    <sheet name="JOSE PEARSON TB HOSPITAL (09)" sheetId="38" state="hidden" r:id="rId23"/>
    <sheet name="LIVINGSTONE HOSPITAL (10)" sheetId="39" state="hidden" r:id="rId24"/>
    <sheet name="LAETITIA BAM CHC (11)" sheetId="49" state="hidden" r:id="rId25"/>
    <sheet name="WEST END (12)" sheetId="48" state="hidden" r:id="rId26"/>
    <sheet name="PORT ELIZABETH PRO.(13)" sheetId="47" state="hidden" r:id="rId27"/>
    <sheet name="DORA NGIZA HOSP (14)" sheetId="46" state="hidden" r:id="rId28"/>
    <sheet name="ORSMOND TB HOSP (15)" sheetId="45" state="hidden" r:id="rId29"/>
    <sheet name="MOUNT RD MORT. (16)" sheetId="44" state="hidden" r:id="rId30"/>
    <sheet name="PARMACEUTICA DEP (17)" sheetId="43" state="hidden" r:id="rId31"/>
    <sheet name="DORA NGIZA HOSP (18)" sheetId="52" state="hidden" r:id="rId32"/>
    <sheet name="DORA NGIZA (19)" sheetId="51" state="hidden" r:id="rId33"/>
    <sheet name="LIVINGSTONE HOSPITAL (20)" sheetId="50" state="hidden" r:id="rId34"/>
    <sheet name="PE PROV. HOSPITAL (21)" sheetId="59" state="hidden" r:id="rId35"/>
    <sheet name="GQEBERA CHC (22)" sheetId="58" state="hidden" r:id="rId36"/>
    <sheet name="PORT EZIABERTH MEDIC DEPOT(23)" sheetId="57" state="hidden" r:id="rId37"/>
    <sheet name="LIVINGSTONE HOSPITAL (24)" sheetId="56" state="hidden" r:id="rId38"/>
    <sheet name="MOTHERWELL CHC (25)" sheetId="55" state="hidden" r:id="rId39"/>
    <sheet name="LIVINGSTONE HOSPITAL (26)" sheetId="42" state="hidden" r:id="rId40"/>
    <sheet name="GQEBERA CHC (27)" sheetId="66" state="hidden" r:id="rId41"/>
    <sheet name="DORA NGINZA HOSPITAL (28)" sheetId="65" state="hidden" r:id="rId42"/>
    <sheet name="ELIZABETH DOKIN HOSP(29)" sheetId="64" state="hidden" r:id="rId43"/>
    <sheet name="PORT ELIZABETH PROV (30)" sheetId="63" state="hidden" r:id="rId44"/>
    <sheet name="MOUNTROAD MORTUARY (31)" sheetId="67" state="hidden" r:id="rId45"/>
    <sheet name="UITENHAGE PRO.HOSPITAL (32)" sheetId="62" state="hidden" r:id="rId46"/>
    <sheet name="JOSE PEARSON TB HSPITAL (33)" sheetId="68" state="hidden" r:id="rId47"/>
    <sheet name="LAETITA BAM CHC (34)" sheetId="61" state="hidden" r:id="rId48"/>
    <sheet name="MOTHEWELL CHC (35)" sheetId="73" state="hidden" r:id="rId49"/>
    <sheet name="LAETITA BAM CHC (36)" sheetId="72" state="hidden" r:id="rId50"/>
    <sheet name="PE PROV. (37)" sheetId="71" state="hidden" r:id="rId51"/>
    <sheet name="ORSMOND TB HOSP. (38)" sheetId="70" state="hidden" r:id="rId52"/>
    <sheet name="Gqebera CHC (39)" sheetId="69" state="hidden" r:id="rId53"/>
    <sheet name="Dora Ngiza (40)" sheetId="74" state="hidden" r:id="rId54"/>
    <sheet name="PE Pronvincial Hospital (41)" sheetId="75" state="hidden" r:id="rId55"/>
    <sheet name="Motherwell CHC (42)" sheetId="76" state="hidden" r:id="rId56"/>
    <sheet name="Westend Clinic (43)" sheetId="77" state="hidden" r:id="rId57"/>
    <sheet name="Dora Ngiza (44)" sheetId="78" state="hidden" r:id="rId58"/>
    <sheet name="Elizabeth Hospital (45)" sheetId="79" state="hidden" r:id="rId59"/>
    <sheet name="Jose Pearson (46)" sheetId="80" state="hidden" r:id="rId60"/>
    <sheet name="Livingstone Hospital (47)" sheetId="85" state="hidden" r:id="rId61"/>
    <sheet name="PE Pro. Hosp (48)" sheetId="81" state="hidden" r:id="rId62"/>
    <sheet name="Elizabeth Donken hosp.(49)" sheetId="89" state="hidden" r:id="rId63"/>
    <sheet name="Dora Ngiza (50)" sheetId="90" state="hidden" r:id="rId64"/>
    <sheet name="Dora Ngiza (51)" sheetId="82" state="hidden" r:id="rId65"/>
    <sheet name="West End (52)" sheetId="83" state="hidden" r:id="rId66"/>
    <sheet name="Elizabeth Hospital (53)" sheetId="84" state="hidden" r:id="rId67"/>
    <sheet name="Orsmond TB Hosp.(54)" sheetId="91" state="hidden" r:id="rId68"/>
    <sheet name="Port Elizabeth (55)" sheetId="92" state="hidden" r:id="rId69"/>
    <sheet name="Livingston Hosp (56)" sheetId="93" state="hidden" r:id="rId70"/>
    <sheet name="New Brighton M.(57)" sheetId="94" state="hidden" r:id="rId71"/>
    <sheet name="West End (58)" sheetId="95" state="hidden" r:id="rId72"/>
    <sheet name="Dora Ngiza chc (59)" sheetId="96" state="hidden" r:id="rId73"/>
    <sheet name="New Brighston (60)" sheetId="97" state="hidden" r:id="rId74"/>
    <sheet name="Jose Pearson TB Hosp (61)" sheetId="98" state="hidden" r:id="rId75"/>
    <sheet name="Jose Pearson TB Hosp (62)" sheetId="99" state="hidden" r:id="rId76"/>
    <sheet name="Livingstone Hosp (63)" sheetId="100" state="hidden" r:id="rId77"/>
    <sheet name="Jose Pearson TB Hosp (64)" sheetId="101" state="hidden" r:id="rId78"/>
    <sheet name="Motherwell chc (65)" sheetId="102" state="hidden" r:id="rId79"/>
    <sheet name="Dora Ngiza (66)" sheetId="103" state="hidden" r:id="rId80"/>
    <sheet name="Orsmond TB Hosp (66)" sheetId="104" state="hidden" r:id="rId81"/>
    <sheet name="Dora Ngiza Hosp (67)" sheetId="105" state="hidden" r:id="rId82"/>
    <sheet name="Uitenhage Forensic (68)" sheetId="106" state="hidden" r:id="rId83"/>
    <sheet name="Dora Ngiza Hospital (70)" sheetId="109" state="hidden" r:id="rId84"/>
    <sheet name="Jose Pearson Sant (71)" sheetId="110" state="hidden" r:id="rId85"/>
    <sheet name="Gqebera chc (72)" sheetId="111" state="hidden" r:id="rId86"/>
    <sheet name="Dora Ngiza Hospital (73)" sheetId="112" state="hidden" r:id="rId87"/>
    <sheet name="Jose Pearson Sant (74)" sheetId="113" state="hidden" r:id="rId88"/>
    <sheet name="Livingston Hospital (75)" sheetId="114" state="hidden" r:id="rId89"/>
    <sheet name="Leticia Bam Hospital (76)" sheetId="108" state="hidden" r:id="rId90"/>
    <sheet name="Unitenhage Pro (69)" sheetId="107" state="hidden" r:id="rId91"/>
    <sheet name="Gqebera chc (77)" sheetId="116" state="hidden" r:id="rId92"/>
    <sheet name="PE Prov (78)" sheetId="122" state="hidden" r:id="rId93"/>
    <sheet name="Linvingston (79)" sheetId="121" state="hidden" r:id="rId94"/>
    <sheet name="Dora Ngiza (80)" sheetId="120" state="hidden" r:id="rId95"/>
    <sheet name="Dora Ngiza (81)" sheetId="119" state="hidden" r:id="rId96"/>
    <sheet name="Galvendale Foresic (83)" sheetId="124" state="hidden" r:id="rId97"/>
    <sheet name="Struandale Depot (84)" sheetId="125" state="hidden" r:id="rId98"/>
    <sheet name="PE Prov (85)" sheetId="126" state="hidden" r:id="rId99"/>
    <sheet name="West End (86)" sheetId="128" state="hidden" r:id="rId100"/>
    <sheet name="Livingston Hospital (87)" sheetId="127" state="hidden" r:id="rId101"/>
    <sheet name="Dora Ngiza (88)" sheetId="123" state="hidden" r:id="rId102"/>
    <sheet name="Mt Road (82)" sheetId="118" state="hidden" r:id="rId103"/>
    <sheet name="West End (89)" sheetId="131" state="hidden" r:id="rId104"/>
    <sheet name="Walton Conyng (90)" sheetId="135" state="hidden" r:id="rId105"/>
    <sheet name="Uitenhage Hospital  (91)" sheetId="134" state="hidden" r:id="rId106"/>
    <sheet name="Jose Pearson Hospital (92)" sheetId="133" state="hidden" r:id="rId107"/>
    <sheet name="Motherwell Hospital (93)" sheetId="132" state="hidden" r:id="rId108"/>
    <sheet name="West End chc (94)" sheetId="136" state="hidden" r:id="rId109"/>
    <sheet name="Qoutation " sheetId="137" state="hidden" r:id="rId110"/>
    <sheet name="Jose Pearson Hospital (95)" sheetId="130" state="hidden" r:id="rId111"/>
    <sheet name="Qoutation Jose Pearson" sheetId="140" state="hidden" r:id="rId112"/>
    <sheet name="Jose Pearson" sheetId="141" state="hidden" r:id="rId113"/>
    <sheet name="Dora Ngiza (96)" sheetId="142" state="hidden" r:id="rId114"/>
    <sheet name="Uitenhage Pro (97)" sheetId="143" state="hidden" r:id="rId115"/>
    <sheet name="Jose Pearson (98)" sheetId="144" state="hidden" r:id="rId116"/>
    <sheet name="Dora Ngiza (99)" sheetId="145" state="hidden" r:id="rId117"/>
    <sheet name="Gqebera chc (100)" sheetId="146" state="hidden" r:id="rId118"/>
    <sheet name="Jose Pearson (101)" sheetId="147" state="hidden" r:id="rId119"/>
    <sheet name="Dora Ngiza (102)" sheetId="148" state="hidden" r:id="rId120"/>
    <sheet name="PE PRO. (103)" sheetId="149" state="hidden" r:id="rId121"/>
    <sheet name="West End (104)" sheetId="150" state="hidden" r:id="rId122"/>
  </sheets>
  <externalReferences>
    <externalReference r:id="rId123"/>
  </externalReferences>
  <definedNames>
    <definedName name="_Hlk143960454" localSheetId="1">'SCHED 1B-1_OR'!#REF!</definedName>
    <definedName name="_Hlk143960454" localSheetId="2">'SCHED 1B-2_OR'!#REF!</definedName>
    <definedName name="_Hlk143960454" localSheetId="3">'SCHED 1B-3A_OR'!#REF!</definedName>
    <definedName name="_Hlk143960454" localSheetId="4">'SCHED 1B-4_OR'!#REF!</definedName>
    <definedName name="_Hlk143960454" localSheetId="5">'SCHED 1B-5_OR'!#REF!</definedName>
    <definedName name="_Hlk143960454" localSheetId="6">'SCHED 1B-6_OR'!#REF!</definedName>
    <definedName name="_xlnm.Print_Area" localSheetId="101">'Dora Ngiza (88)'!$A$1:$I$63</definedName>
    <definedName name="_xlnm.Print_Area" localSheetId="72">'Dora Ngiza chc (59)'!$A$1:$I$64</definedName>
    <definedName name="_xlnm.Print_Area" localSheetId="17">'DORA NGIZA HOSPITAL (04)'!$A$1:$I$55</definedName>
    <definedName name="_xlnm.Print_Area" localSheetId="83">'Dora Ngiza Hospital (70)'!$A$1:$I$63</definedName>
    <definedName name="_xlnm.Print_Area" localSheetId="86">'Dora Ngiza Hospital (73)'!$A$1:$I$63</definedName>
    <definedName name="_xlnm.Print_Area" localSheetId="13">'FINAL SUMMARY '!$A$1:$G$23</definedName>
    <definedName name="_xlnm.Print_Area" localSheetId="85">'Gqebera chc (72)'!$A$1:$I$63</definedName>
    <definedName name="_xlnm.Print_Area" localSheetId="91">'Gqebera chc (77)'!$A$1:$I$63</definedName>
    <definedName name="_xlnm.Print_Area" localSheetId="84">'Jose Pearson Sant (71)'!$A$1:$I$63</definedName>
    <definedName name="_xlnm.Print_Area" localSheetId="87">'Jose Pearson Sant (74)'!$A$1:$I$63</definedName>
    <definedName name="_xlnm.Print_Area" localSheetId="15">'JOSE PEARSON TB HOSPITAL (02)'!$A$1:$I$55</definedName>
    <definedName name="_xlnm.Print_Area" localSheetId="22">'JOSE PEARSON TB HOSPITAL (09)'!$A$1:$I$55</definedName>
    <definedName name="_xlnm.Print_Area" localSheetId="18">'LAETITIA BAM CHC (05)'!$A$1:$I$55</definedName>
    <definedName name="_xlnm.Print_Area" localSheetId="89">'Leticia Bam Hospital (76)'!$A$1:$I$63</definedName>
    <definedName name="_xlnm.Print_Area" localSheetId="88">'Livingston Hospital (75)'!$A$1:$I$63</definedName>
    <definedName name="_xlnm.Print_Area" localSheetId="23">'LIVINGSTONE HOSPITAL (10)'!$A$1:$I$55</definedName>
    <definedName name="_xlnm.Print_Area" localSheetId="20">'MOTHERWEL CHC (07)'!$A$1:$I$55</definedName>
    <definedName name="_xlnm.Print_Area" localSheetId="19">'MOTHERWELL CHC (06)'!$A$1:$I$55</definedName>
    <definedName name="_xlnm.Print_Area" localSheetId="70">'New Brighton M.(57)'!$A$1:$I$64</definedName>
    <definedName name="_xlnm.Print_Area" localSheetId="16">'NEW BRIGHTON MORTUARY (03)'!$A$1:$I$55</definedName>
    <definedName name="_xlnm.Print_Area" localSheetId="21">'ORSMOND TB HOSPITAL (08)'!$A$1:$I$55</definedName>
    <definedName name="_xlnm.Print_Area" localSheetId="1">'SCHED 1B-1_OR'!$B$2:$H$33</definedName>
    <definedName name="_xlnm.Print_Area" localSheetId="2">'SCHED 1B-2_OR'!$B$2:$H$31</definedName>
    <definedName name="_xlnm.Print_Area" localSheetId="3">'SCHED 1B-3A_OR'!$B$2:$H$32</definedName>
    <definedName name="_xlnm.Print_Area" localSheetId="4">'SCHED 1B-4_OR'!$B$2:$H$32</definedName>
    <definedName name="_xlnm.Print_Area" localSheetId="5">'SCHED 1B-5_OR'!$B$2:$H$31</definedName>
    <definedName name="_xlnm.Print_Area" localSheetId="6">'SCHED 1B-6_OR'!$B$2:$H$30</definedName>
    <definedName name="_xlnm.Print_Area" localSheetId="7">'SCHED 2B-1_OR'!$B$2:$H$30</definedName>
    <definedName name="_xlnm.Print_Area" localSheetId="8">'SCHED 2B-2_OR'!$B$2:$H$31</definedName>
    <definedName name="_xlnm.Print_Area" localSheetId="9">'SCHED 2B-3_OR'!$B$2:$H$31</definedName>
    <definedName name="_xlnm.Print_Area" localSheetId="10">'SCHED 2B-4_OR'!$B$2:$H$31</definedName>
    <definedName name="_xlnm.Print_Area" localSheetId="11">'SCHEDULE 3B_OR'!$B$2:$I$125</definedName>
    <definedName name="_xlnm.Print_Area" localSheetId="12">'SCHEDULE 4'!$B$2:$H$46</definedName>
    <definedName name="_xlnm.Print_Area" localSheetId="0">SUMMARY!$B$1:$F$33</definedName>
    <definedName name="_xlnm.Print_Area" localSheetId="104">'Walton Conyng (90)'!$A$1:$I$146</definedName>
    <definedName name="_xlnm.Print_Area" localSheetId="71">'West End (58)'!$A$1:$I$64</definedName>
    <definedName name="_xlnm.Print_Area" localSheetId="14">'WORK ORDERS  01 LAETITIA BAM CH'!$A$1:$I$55</definedName>
    <definedName name="_xlnm.Print_Titles" localSheetId="11">'SCHEDULE 3B_OR'!$2:$8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4" i="176" l="1"/>
  <c r="H42" i="176"/>
  <c r="H40" i="176"/>
  <c r="H28" i="176" l="1"/>
  <c r="G4" i="176"/>
  <c r="G3" i="176"/>
  <c r="D20" i="8" l="1"/>
  <c r="D3" i="153"/>
  <c r="D3" i="167"/>
  <c r="D3" i="165"/>
  <c r="D3" i="163"/>
  <c r="D3" i="152"/>
  <c r="D3" i="161"/>
  <c r="D3" i="159"/>
  <c r="D3" i="157"/>
  <c r="D3" i="172"/>
  <c r="D3" i="155"/>
  <c r="D3" i="17"/>
  <c r="D4" i="153" l="1"/>
  <c r="D4" i="167"/>
  <c r="D4" i="165"/>
  <c r="D4" i="163"/>
  <c r="D4" i="152"/>
  <c r="D4" i="161"/>
  <c r="D4" i="159"/>
  <c r="D4" i="157"/>
  <c r="D4" i="172"/>
  <c r="D4" i="155"/>
  <c r="D4" i="17"/>
  <c r="H4" i="153"/>
  <c r="G4" i="167"/>
  <c r="G4" i="165"/>
  <c r="G4" i="163"/>
  <c r="G4" i="152"/>
  <c r="G4" i="17"/>
  <c r="G4" i="155"/>
  <c r="G4" i="172"/>
  <c r="G4" i="157"/>
  <c r="G4" i="159"/>
  <c r="G4" i="161"/>
  <c r="G3" i="161"/>
  <c r="G3" i="159"/>
  <c r="G3" i="157"/>
  <c r="G3" i="172"/>
  <c r="G3" i="155"/>
  <c r="G3" i="17"/>
  <c r="G3" i="167" s="1"/>
  <c r="D10" i="8"/>
  <c r="D12" i="8"/>
  <c r="D28" i="8"/>
  <c r="D26" i="8"/>
  <c r="D24" i="8"/>
  <c r="D18" i="8"/>
  <c r="D16" i="8"/>
  <c r="D14" i="8"/>
  <c r="D30" i="8"/>
  <c r="D22" i="8"/>
  <c r="H12" i="146"/>
  <c r="H11" i="146"/>
  <c r="H10" i="146"/>
  <c r="H12" i="150"/>
  <c r="H11" i="150"/>
  <c r="H10" i="150"/>
  <c r="H9" i="150"/>
  <c r="I59" i="150"/>
  <c r="I61" i="150"/>
  <c r="I54" i="150"/>
  <c r="I53" i="150"/>
  <c r="I52" i="150"/>
  <c r="I51" i="150"/>
  <c r="I50" i="150"/>
  <c r="I49" i="150"/>
  <c r="I47" i="150"/>
  <c r="I46" i="150"/>
  <c r="I45" i="150"/>
  <c r="I44" i="150"/>
  <c r="I43" i="150"/>
  <c r="I42" i="150"/>
  <c r="I40" i="150"/>
  <c r="I39" i="150"/>
  <c r="I38" i="150"/>
  <c r="I37" i="150"/>
  <c r="I36" i="150"/>
  <c r="I35" i="150"/>
  <c r="I30" i="150"/>
  <c r="H12" i="149"/>
  <c r="H11" i="149"/>
  <c r="H10" i="149"/>
  <c r="H9" i="149"/>
  <c r="I59" i="149"/>
  <c r="I61" i="149"/>
  <c r="I54" i="149"/>
  <c r="I53" i="149"/>
  <c r="I52" i="149"/>
  <c r="I51" i="149"/>
  <c r="I50" i="149"/>
  <c r="I49" i="149"/>
  <c r="I47" i="149"/>
  <c r="I46" i="149"/>
  <c r="I45" i="149"/>
  <c r="I44" i="149"/>
  <c r="I43" i="149"/>
  <c r="I42" i="149"/>
  <c r="I40" i="149"/>
  <c r="I39" i="149"/>
  <c r="I38" i="149"/>
  <c r="I37" i="149"/>
  <c r="I36" i="149"/>
  <c r="I35" i="149"/>
  <c r="I30" i="149"/>
  <c r="H12" i="148"/>
  <c r="H11" i="148"/>
  <c r="H10" i="148"/>
  <c r="H9" i="148"/>
  <c r="I59" i="148"/>
  <c r="I61" i="148"/>
  <c r="I54" i="148"/>
  <c r="I53" i="148"/>
  <c r="I52" i="148"/>
  <c r="I51" i="148"/>
  <c r="I50" i="148"/>
  <c r="I49" i="148"/>
  <c r="I47" i="148"/>
  <c r="I46" i="148"/>
  <c r="I45" i="148"/>
  <c r="I44" i="148"/>
  <c r="I43" i="148"/>
  <c r="I42" i="148"/>
  <c r="I40" i="148"/>
  <c r="I39" i="148"/>
  <c r="I38" i="148"/>
  <c r="I37" i="148"/>
  <c r="I36" i="148"/>
  <c r="I35" i="148"/>
  <c r="I30" i="148"/>
  <c r="I24" i="147"/>
  <c r="I26" i="147"/>
  <c r="I25" i="147"/>
  <c r="H12" i="147"/>
  <c r="H11" i="147"/>
  <c r="H10" i="147"/>
  <c r="H9" i="147"/>
  <c r="I59" i="147"/>
  <c r="I61" i="147"/>
  <c r="I54" i="147"/>
  <c r="I53" i="147"/>
  <c r="I52" i="147"/>
  <c r="I51" i="147"/>
  <c r="I50" i="147"/>
  <c r="I49" i="147"/>
  <c r="I47" i="147"/>
  <c r="I46" i="147"/>
  <c r="I45" i="147"/>
  <c r="I44" i="147"/>
  <c r="I43" i="147"/>
  <c r="I42" i="147"/>
  <c r="I40" i="147"/>
  <c r="I39" i="147"/>
  <c r="I38" i="147"/>
  <c r="I37" i="147"/>
  <c r="I36" i="147"/>
  <c r="I35" i="147"/>
  <c r="I24" i="146"/>
  <c r="H9" i="146"/>
  <c r="I59" i="146"/>
  <c r="I61" i="146"/>
  <c r="I54" i="146"/>
  <c r="I53" i="146"/>
  <c r="I52" i="146"/>
  <c r="I51" i="146"/>
  <c r="I50" i="146"/>
  <c r="I49" i="146"/>
  <c r="I47" i="146"/>
  <c r="I46" i="146"/>
  <c r="I45" i="146"/>
  <c r="I44" i="146"/>
  <c r="I43" i="146"/>
  <c r="I42" i="146"/>
  <c r="I40" i="146"/>
  <c r="I39" i="146"/>
  <c r="I38" i="146"/>
  <c r="I37" i="146"/>
  <c r="I36" i="146"/>
  <c r="I35" i="146"/>
  <c r="H12" i="145"/>
  <c r="H11" i="145"/>
  <c r="H10" i="145"/>
  <c r="H9" i="145"/>
  <c r="I59" i="145"/>
  <c r="I61" i="145"/>
  <c r="I54" i="145"/>
  <c r="I53" i="145"/>
  <c r="I52" i="145"/>
  <c r="I51" i="145"/>
  <c r="I50" i="145"/>
  <c r="I49" i="145"/>
  <c r="I47" i="145"/>
  <c r="I46" i="145"/>
  <c r="I45" i="145"/>
  <c r="I44" i="145"/>
  <c r="I48" i="145"/>
  <c r="I43" i="145"/>
  <c r="I42" i="145"/>
  <c r="I40" i="145"/>
  <c r="I39" i="145"/>
  <c r="I38" i="145"/>
  <c r="I37" i="145"/>
  <c r="I36" i="145"/>
  <c r="I35" i="145"/>
  <c r="I30" i="145"/>
  <c r="H12" i="144"/>
  <c r="H11" i="144"/>
  <c r="H10" i="144"/>
  <c r="H9" i="144"/>
  <c r="I59" i="144"/>
  <c r="I61" i="144"/>
  <c r="I54" i="144"/>
  <c r="I53" i="144"/>
  <c r="I52" i="144"/>
  <c r="I51" i="144"/>
  <c r="I50" i="144"/>
  <c r="I49" i="144"/>
  <c r="I47" i="144"/>
  <c r="I46" i="144"/>
  <c r="I45" i="144"/>
  <c r="I44" i="144"/>
  <c r="I43" i="144"/>
  <c r="I42" i="144"/>
  <c r="I40" i="144"/>
  <c r="I39" i="144"/>
  <c r="I38" i="144"/>
  <c r="I37" i="144"/>
  <c r="I36" i="144"/>
  <c r="I35" i="144"/>
  <c r="I25" i="144"/>
  <c r="I24" i="144"/>
  <c r="H11" i="143"/>
  <c r="H10" i="143"/>
  <c r="H9" i="143"/>
  <c r="H11" i="142"/>
  <c r="H10" i="142"/>
  <c r="H9" i="142"/>
  <c r="I55" i="146"/>
  <c r="I55" i="145"/>
  <c r="I41" i="146"/>
  <c r="I48" i="146"/>
  <c r="I41" i="150"/>
  <c r="I48" i="150"/>
  <c r="I55" i="150"/>
  <c r="I48" i="144"/>
  <c r="I55" i="144"/>
  <c r="I55" i="147"/>
  <c r="I55" i="148"/>
  <c r="I48" i="149"/>
  <c r="I55" i="149"/>
  <c r="I31" i="150"/>
  <c r="I32" i="150"/>
  <c r="I63" i="150"/>
  <c r="I65" i="150"/>
  <c r="I41" i="149"/>
  <c r="I31" i="149"/>
  <c r="I32" i="149"/>
  <c r="I41" i="148"/>
  <c r="I48" i="148"/>
  <c r="I31" i="148"/>
  <c r="I32" i="148"/>
  <c r="I48" i="147"/>
  <c r="I41" i="147"/>
  <c r="I30" i="147"/>
  <c r="I31" i="147"/>
  <c r="I32" i="147"/>
  <c r="I30" i="146"/>
  <c r="I31" i="146"/>
  <c r="I32" i="146"/>
  <c r="I63" i="146"/>
  <c r="I65" i="146"/>
  <c r="I41" i="145"/>
  <c r="I31" i="145"/>
  <c r="I32" i="145"/>
  <c r="I41" i="144"/>
  <c r="I30" i="144"/>
  <c r="I31" i="144"/>
  <c r="I32" i="144"/>
  <c r="I59" i="143"/>
  <c r="I61" i="143"/>
  <c r="I54" i="143"/>
  <c r="I53" i="143"/>
  <c r="I52" i="143"/>
  <c r="I51" i="143"/>
  <c r="I50" i="143"/>
  <c r="I49" i="143"/>
  <c r="I47" i="143"/>
  <c r="I46" i="143"/>
  <c r="I45" i="143"/>
  <c r="I44" i="143"/>
  <c r="I43" i="143"/>
  <c r="I42" i="143"/>
  <c r="I40" i="143"/>
  <c r="I39" i="143"/>
  <c r="I38" i="143"/>
  <c r="I37" i="143"/>
  <c r="I36" i="143"/>
  <c r="I35" i="143"/>
  <c r="I26" i="143"/>
  <c r="I25" i="143"/>
  <c r="I24" i="143"/>
  <c r="I63" i="144"/>
  <c r="I65" i="144"/>
  <c r="I63" i="145"/>
  <c r="I65" i="145"/>
  <c r="I63" i="149"/>
  <c r="I65" i="149"/>
  <c r="I63" i="148"/>
  <c r="I65" i="148"/>
  <c r="I63" i="147"/>
  <c r="I65" i="147"/>
  <c r="I30" i="143"/>
  <c r="I31" i="143"/>
  <c r="I32" i="143"/>
  <c r="I48" i="143"/>
  <c r="I55" i="143"/>
  <c r="I41" i="143"/>
  <c r="I63" i="143"/>
  <c r="I65" i="143"/>
  <c r="I64" i="142"/>
  <c r="I66" i="142"/>
  <c r="I59" i="142"/>
  <c r="I58" i="142"/>
  <c r="I57" i="142"/>
  <c r="I56" i="142"/>
  <c r="I55" i="142"/>
  <c r="I54" i="142"/>
  <c r="I52" i="142"/>
  <c r="I51" i="142"/>
  <c r="I50" i="142"/>
  <c r="I49" i="142"/>
  <c r="I48" i="142"/>
  <c r="I47" i="142"/>
  <c r="I45" i="142"/>
  <c r="I44" i="142"/>
  <c r="I43" i="142"/>
  <c r="I42" i="142"/>
  <c r="I41" i="142"/>
  <c r="I40" i="142"/>
  <c r="I25" i="142"/>
  <c r="I35" i="142"/>
  <c r="I53" i="142"/>
  <c r="I60" i="142"/>
  <c r="I46" i="142"/>
  <c r="I36" i="142"/>
  <c r="I37" i="142"/>
  <c r="I64" i="141"/>
  <c r="I66" i="141"/>
  <c r="I59" i="141"/>
  <c r="I58" i="141"/>
  <c r="I57" i="141"/>
  <c r="I56" i="141"/>
  <c r="I55" i="141"/>
  <c r="I54" i="141"/>
  <c r="I52" i="141"/>
  <c r="I51" i="141"/>
  <c r="I50" i="141"/>
  <c r="I49" i="141"/>
  <c r="I48" i="141"/>
  <c r="I47" i="141"/>
  <c r="I45" i="141"/>
  <c r="I44" i="141"/>
  <c r="I43" i="141"/>
  <c r="I42" i="141"/>
  <c r="I41" i="141"/>
  <c r="I40" i="141"/>
  <c r="I25" i="141"/>
  <c r="I35" i="141"/>
  <c r="H11" i="141"/>
  <c r="H9" i="141"/>
  <c r="I53" i="141"/>
  <c r="I68" i="142"/>
  <c r="I70" i="142"/>
  <c r="I60" i="141"/>
  <c r="I46" i="141"/>
  <c r="I36" i="141"/>
  <c r="I37" i="141"/>
  <c r="I75" i="140"/>
  <c r="I77" i="140"/>
  <c r="I70" i="140"/>
  <c r="I69" i="140"/>
  <c r="I68" i="140"/>
  <c r="I67" i="140"/>
  <c r="I66" i="140"/>
  <c r="I65" i="140"/>
  <c r="I63" i="140"/>
  <c r="I62" i="140"/>
  <c r="I61" i="140"/>
  <c r="I60" i="140"/>
  <c r="I59" i="140"/>
  <c r="I58" i="140"/>
  <c r="I56" i="140"/>
  <c r="I55" i="140"/>
  <c r="I54" i="140"/>
  <c r="I53" i="140"/>
  <c r="I52" i="140"/>
  <c r="I51" i="140"/>
  <c r="I57" i="140"/>
  <c r="I26" i="140"/>
  <c r="I25" i="140"/>
  <c r="H11" i="140"/>
  <c r="H9" i="140"/>
  <c r="I71" i="140"/>
  <c r="I64" i="140"/>
  <c r="I68" i="141"/>
  <c r="I70" i="141"/>
  <c r="I46" i="140"/>
  <c r="I47" i="140"/>
  <c r="I64" i="137"/>
  <c r="I63" i="137"/>
  <c r="I62" i="137"/>
  <c r="I61" i="137"/>
  <c r="I60" i="137"/>
  <c r="I59" i="137"/>
  <c r="I57" i="137"/>
  <c r="I56" i="137"/>
  <c r="I55" i="137"/>
  <c r="I54" i="137"/>
  <c r="I53" i="137"/>
  <c r="I52" i="137"/>
  <c r="I48" i="140"/>
  <c r="I79" i="140"/>
  <c r="I81" i="140"/>
  <c r="I58" i="137"/>
  <c r="I65" i="137"/>
  <c r="I38" i="137"/>
  <c r="I37" i="137"/>
  <c r="I36" i="137"/>
  <c r="I35" i="137"/>
  <c r="I34" i="137"/>
  <c r="I33" i="137"/>
  <c r="I32" i="137"/>
  <c r="I31" i="137"/>
  <c r="I30" i="137"/>
  <c r="I29" i="137"/>
  <c r="I28" i="137"/>
  <c r="I27" i="137"/>
  <c r="I26" i="137"/>
  <c r="I25" i="137"/>
  <c r="I24" i="137"/>
  <c r="I69" i="137"/>
  <c r="I71" i="137"/>
  <c r="I50" i="137"/>
  <c r="I49" i="137"/>
  <c r="I48" i="137"/>
  <c r="I47" i="137"/>
  <c r="I46" i="137"/>
  <c r="I45" i="137"/>
  <c r="H11" i="137"/>
  <c r="I51" i="137"/>
  <c r="I40" i="137"/>
  <c r="I41" i="137"/>
  <c r="I42" i="137"/>
  <c r="I73" i="137"/>
  <c r="I75" i="137"/>
  <c r="H12" i="130"/>
  <c r="H11" i="130"/>
  <c r="H10" i="130"/>
  <c r="H9" i="130"/>
  <c r="I63" i="130"/>
  <c r="I65" i="130"/>
  <c r="I56" i="130"/>
  <c r="I55" i="130"/>
  <c r="I54" i="130"/>
  <c r="I53" i="130"/>
  <c r="I52" i="130"/>
  <c r="I51" i="130"/>
  <c r="I46" i="130"/>
  <c r="I26" i="136"/>
  <c r="H12" i="136"/>
  <c r="H11" i="136"/>
  <c r="H10" i="136"/>
  <c r="H9" i="136"/>
  <c r="I63" i="136"/>
  <c r="I65" i="136"/>
  <c r="I56" i="136"/>
  <c r="I55" i="136"/>
  <c r="I54" i="136"/>
  <c r="I53" i="136"/>
  <c r="I52" i="136"/>
  <c r="I51" i="136"/>
  <c r="I25" i="136"/>
  <c r="I46" i="136"/>
  <c r="H12" i="132"/>
  <c r="H11" i="132"/>
  <c r="H10" i="132"/>
  <c r="H9" i="132"/>
  <c r="I63" i="132"/>
  <c r="I65" i="132"/>
  <c r="I56" i="132"/>
  <c r="I55" i="132"/>
  <c r="I54" i="132"/>
  <c r="I53" i="132"/>
  <c r="I52" i="132"/>
  <c r="I51" i="132"/>
  <c r="I25" i="132"/>
  <c r="I46" i="132"/>
  <c r="I26" i="133"/>
  <c r="I25" i="133"/>
  <c r="H12" i="133"/>
  <c r="H11" i="133"/>
  <c r="H10" i="133"/>
  <c r="H9" i="133"/>
  <c r="I63" i="133"/>
  <c r="I65" i="133"/>
  <c r="I56" i="133"/>
  <c r="I55" i="133"/>
  <c r="I54" i="133"/>
  <c r="I53" i="133"/>
  <c r="I52" i="133"/>
  <c r="I51" i="133"/>
  <c r="H12" i="134"/>
  <c r="H11" i="134"/>
  <c r="H10" i="134"/>
  <c r="H9" i="134"/>
  <c r="I63" i="134"/>
  <c r="I65" i="134"/>
  <c r="I56" i="134"/>
  <c r="I55" i="134"/>
  <c r="I54" i="134"/>
  <c r="I53" i="134"/>
  <c r="I52" i="134"/>
  <c r="I51" i="134"/>
  <c r="I46" i="134"/>
  <c r="I60" i="132"/>
  <c r="I60" i="134"/>
  <c r="I60" i="136"/>
  <c r="I60" i="130"/>
  <c r="I47" i="130"/>
  <c r="I48" i="130"/>
  <c r="I47" i="136"/>
  <c r="I48" i="136"/>
  <c r="I67" i="136"/>
  <c r="I69" i="136"/>
  <c r="I47" i="132"/>
  <c r="I48" i="132"/>
  <c r="I60" i="133"/>
  <c r="I46" i="133"/>
  <c r="I47" i="133"/>
  <c r="I48" i="133"/>
  <c r="I47" i="134"/>
  <c r="I48" i="134"/>
  <c r="I67" i="134"/>
  <c r="I69" i="134"/>
  <c r="I27" i="135"/>
  <c r="I119" i="135"/>
  <c r="I118" i="135"/>
  <c r="I117" i="135"/>
  <c r="I116" i="135"/>
  <c r="I114" i="135"/>
  <c r="I113" i="135"/>
  <c r="I112" i="135"/>
  <c r="I111" i="135"/>
  <c r="I110" i="135"/>
  <c r="I109" i="135"/>
  <c r="I108" i="135"/>
  <c r="I107" i="135"/>
  <c r="I106" i="135"/>
  <c r="I105" i="135"/>
  <c r="I104" i="135"/>
  <c r="I103" i="135"/>
  <c r="I28" i="135"/>
  <c r="I102" i="135"/>
  <c r="I101" i="135"/>
  <c r="I100" i="135"/>
  <c r="I99" i="135"/>
  <c r="I98" i="135"/>
  <c r="I97" i="135"/>
  <c r="I96" i="135"/>
  <c r="I95" i="135"/>
  <c r="I94" i="135"/>
  <c r="I93" i="135"/>
  <c r="I92" i="135"/>
  <c r="I91" i="135"/>
  <c r="I90" i="135"/>
  <c r="I89" i="135"/>
  <c r="I88" i="135"/>
  <c r="I87" i="135"/>
  <c r="I86" i="135"/>
  <c r="I85" i="135"/>
  <c r="I84" i="135"/>
  <c r="I83" i="135"/>
  <c r="I82" i="135"/>
  <c r="I81" i="135"/>
  <c r="I80" i="135"/>
  <c r="I79" i="135"/>
  <c r="I78" i="135"/>
  <c r="I77" i="135"/>
  <c r="I76" i="135"/>
  <c r="I75" i="135"/>
  <c r="I73" i="135"/>
  <c r="I72" i="135"/>
  <c r="I71" i="135"/>
  <c r="I70" i="135"/>
  <c r="I69" i="135"/>
  <c r="I68" i="135"/>
  <c r="I67" i="135"/>
  <c r="I66" i="135"/>
  <c r="I65" i="135"/>
  <c r="I64" i="135"/>
  <c r="I63" i="135"/>
  <c r="I62" i="135"/>
  <c r="I61" i="135"/>
  <c r="I60" i="135"/>
  <c r="I59" i="135"/>
  <c r="I58" i="135"/>
  <c r="I57" i="135"/>
  <c r="I56" i="135"/>
  <c r="I55" i="135"/>
  <c r="I54" i="135"/>
  <c r="I53" i="135"/>
  <c r="I52" i="135"/>
  <c r="I51" i="135"/>
  <c r="I50" i="135"/>
  <c r="I49" i="135"/>
  <c r="I48" i="135"/>
  <c r="I47" i="135"/>
  <c r="I46" i="135"/>
  <c r="I45" i="135"/>
  <c r="I44" i="135"/>
  <c r="I43" i="135"/>
  <c r="I42" i="135"/>
  <c r="I120" i="135"/>
  <c r="I115" i="135"/>
  <c r="I74" i="135"/>
  <c r="I25" i="135"/>
  <c r="I26" i="135"/>
  <c r="I29" i="135"/>
  <c r="I30" i="135"/>
  <c r="I31" i="135"/>
  <c r="I32" i="135"/>
  <c r="I33" i="135"/>
  <c r="H12" i="135"/>
  <c r="H11" i="135"/>
  <c r="H10" i="135"/>
  <c r="H9" i="135"/>
  <c r="I139" i="135"/>
  <c r="I141" i="135"/>
  <c r="I132" i="135"/>
  <c r="I131" i="135"/>
  <c r="I130" i="135"/>
  <c r="I129" i="135"/>
  <c r="I128" i="135"/>
  <c r="I127" i="135"/>
  <c r="I41" i="135"/>
  <c r="I40" i="135"/>
  <c r="I39" i="135"/>
  <c r="I38" i="135"/>
  <c r="I37" i="135"/>
  <c r="I36" i="135"/>
  <c r="I35" i="135"/>
  <c r="I34" i="135"/>
  <c r="I31" i="131"/>
  <c r="I41" i="131"/>
  <c r="I40" i="131"/>
  <c r="I39" i="131"/>
  <c r="I38" i="131"/>
  <c r="I37" i="131"/>
  <c r="I36" i="131"/>
  <c r="I35" i="131"/>
  <c r="I34" i="131"/>
  <c r="I33" i="131"/>
  <c r="I32" i="131"/>
  <c r="I30" i="131"/>
  <c r="I29" i="131"/>
  <c r="I28" i="131"/>
  <c r="I27" i="131"/>
  <c r="H12" i="131"/>
  <c r="H11" i="131"/>
  <c r="H10" i="131"/>
  <c r="H9" i="131"/>
  <c r="I63" i="131"/>
  <c r="I65" i="131"/>
  <c r="I56" i="131"/>
  <c r="I55" i="131"/>
  <c r="I54" i="131"/>
  <c r="I53" i="131"/>
  <c r="I52" i="131"/>
  <c r="I51" i="131"/>
  <c r="I26" i="131"/>
  <c r="I25" i="131"/>
  <c r="I67" i="132"/>
  <c r="I69" i="132"/>
  <c r="I67" i="130"/>
  <c r="I69" i="130"/>
  <c r="I67" i="133"/>
  <c r="I69" i="133"/>
  <c r="I136" i="135"/>
  <c r="I122" i="135"/>
  <c r="I123" i="135"/>
  <c r="I124" i="135"/>
  <c r="I60" i="131"/>
  <c r="I46" i="131"/>
  <c r="I47" i="131"/>
  <c r="I48" i="131"/>
  <c r="I143" i="135"/>
  <c r="I145" i="135"/>
  <c r="I67" i="131"/>
  <c r="I69" i="131"/>
  <c r="H12" i="123"/>
  <c r="H11" i="123"/>
  <c r="H10" i="123"/>
  <c r="H9" i="123"/>
  <c r="I56" i="123"/>
  <c r="I58" i="123"/>
  <c r="I49" i="123"/>
  <c r="I48" i="123"/>
  <c r="I47" i="123"/>
  <c r="I46" i="123"/>
  <c r="I45" i="123"/>
  <c r="I44" i="123"/>
  <c r="I25" i="123"/>
  <c r="I39" i="123"/>
  <c r="I40" i="123"/>
  <c r="I41" i="123"/>
  <c r="I25" i="127"/>
  <c r="I39" i="127"/>
  <c r="I40" i="127"/>
  <c r="I41" i="127"/>
  <c r="H12" i="127"/>
  <c r="H11" i="127"/>
  <c r="H10" i="127"/>
  <c r="H9" i="127"/>
  <c r="I56" i="127"/>
  <c r="I58" i="127"/>
  <c r="I49" i="127"/>
  <c r="I48" i="127"/>
  <c r="I47" i="127"/>
  <c r="I46" i="127"/>
  <c r="I45" i="127"/>
  <c r="I44" i="127"/>
  <c r="H12" i="128"/>
  <c r="H11" i="128"/>
  <c r="H10" i="128"/>
  <c r="H9" i="128"/>
  <c r="I56" i="128"/>
  <c r="I58" i="128"/>
  <c r="I49" i="128"/>
  <c r="I48" i="128"/>
  <c r="I47" i="128"/>
  <c r="I46" i="128"/>
  <c r="I45" i="128"/>
  <c r="I44" i="128"/>
  <c r="I39" i="128"/>
  <c r="I37" i="126"/>
  <c r="I36" i="126"/>
  <c r="I35" i="126"/>
  <c r="I34" i="126"/>
  <c r="I33" i="126"/>
  <c r="I32" i="126"/>
  <c r="I31" i="126"/>
  <c r="I30" i="126"/>
  <c r="I29" i="126"/>
  <c r="I28" i="126"/>
  <c r="I27" i="126"/>
  <c r="I26" i="126"/>
  <c r="H12" i="126"/>
  <c r="H11" i="126"/>
  <c r="H10" i="126"/>
  <c r="H9" i="126"/>
  <c r="I56" i="126"/>
  <c r="I58" i="126"/>
  <c r="I49" i="126"/>
  <c r="I48" i="126"/>
  <c r="I47" i="126"/>
  <c r="I46" i="126"/>
  <c r="I45" i="126"/>
  <c r="I44" i="126"/>
  <c r="I25" i="126"/>
  <c r="H12" i="125"/>
  <c r="H11" i="125"/>
  <c r="H10" i="125"/>
  <c r="H9" i="125"/>
  <c r="I56" i="125"/>
  <c r="I58" i="125"/>
  <c r="I49" i="125"/>
  <c r="I48" i="125"/>
  <c r="I47" i="125"/>
  <c r="I46" i="125"/>
  <c r="I45" i="125"/>
  <c r="I44" i="125"/>
  <c r="I39" i="125"/>
  <c r="H12" i="124"/>
  <c r="H11" i="124"/>
  <c r="H10" i="124"/>
  <c r="H9" i="124"/>
  <c r="I56" i="124"/>
  <c r="I58" i="124"/>
  <c r="I49" i="124"/>
  <c r="I48" i="124"/>
  <c r="I47" i="124"/>
  <c r="I46" i="124"/>
  <c r="I45" i="124"/>
  <c r="I44" i="124"/>
  <c r="I25" i="124"/>
  <c r="I39" i="124"/>
  <c r="I53" i="123"/>
  <c r="I60" i="123"/>
  <c r="I62" i="123"/>
  <c r="I53" i="127"/>
  <c r="I60" i="127"/>
  <c r="I62" i="127"/>
  <c r="I53" i="128"/>
  <c r="I40" i="128"/>
  <c r="I41" i="128"/>
  <c r="I53" i="126"/>
  <c r="I39" i="126"/>
  <c r="I40" i="126"/>
  <c r="I41" i="126"/>
  <c r="I53" i="125"/>
  <c r="I40" i="125"/>
  <c r="I41" i="125"/>
  <c r="I53" i="124"/>
  <c r="I40" i="124"/>
  <c r="I41" i="124"/>
  <c r="I60" i="128"/>
  <c r="I62" i="128"/>
  <c r="I60" i="126"/>
  <c r="I62" i="126"/>
  <c r="I60" i="125"/>
  <c r="I62" i="125"/>
  <c r="I60" i="124"/>
  <c r="I62" i="124"/>
  <c r="I26" i="118"/>
  <c r="H12" i="118"/>
  <c r="H11" i="118"/>
  <c r="H10" i="118"/>
  <c r="H9" i="118"/>
  <c r="I56" i="118"/>
  <c r="I58" i="118"/>
  <c r="I49" i="118"/>
  <c r="I48" i="118"/>
  <c r="I47" i="118"/>
  <c r="I46" i="118"/>
  <c r="I45" i="118"/>
  <c r="I44" i="118"/>
  <c r="I25" i="118"/>
  <c r="H12" i="119"/>
  <c r="H10" i="119"/>
  <c r="H9" i="119"/>
  <c r="I56" i="119"/>
  <c r="I58" i="119"/>
  <c r="I49" i="119"/>
  <c r="I48" i="119"/>
  <c r="I47" i="119"/>
  <c r="I46" i="119"/>
  <c r="I45" i="119"/>
  <c r="I44" i="119"/>
  <c r="I25" i="119"/>
  <c r="I39" i="119"/>
  <c r="H11" i="119"/>
  <c r="I25" i="120"/>
  <c r="H11" i="120"/>
  <c r="H10" i="120"/>
  <c r="H9" i="120"/>
  <c r="I56" i="120"/>
  <c r="I58" i="120"/>
  <c r="I49" i="120"/>
  <c r="I48" i="120"/>
  <c r="I47" i="120"/>
  <c r="I46" i="120"/>
  <c r="I45" i="120"/>
  <c r="I44" i="120"/>
  <c r="I39" i="120"/>
  <c r="I40" i="120"/>
  <c r="I41" i="120"/>
  <c r="H12" i="120"/>
  <c r="H12" i="121"/>
  <c r="H11" i="121"/>
  <c r="H10" i="121"/>
  <c r="I56" i="121"/>
  <c r="I58" i="121"/>
  <c r="I49" i="121"/>
  <c r="I48" i="121"/>
  <c r="I47" i="121"/>
  <c r="I46" i="121"/>
  <c r="I45" i="121"/>
  <c r="I44" i="121"/>
  <c r="I39" i="121"/>
  <c r="I25" i="122"/>
  <c r="I39" i="122"/>
  <c r="I40" i="122"/>
  <c r="H12" i="122"/>
  <c r="H11" i="122"/>
  <c r="H10" i="122"/>
  <c r="I56" i="122"/>
  <c r="I58" i="122"/>
  <c r="I49" i="122"/>
  <c r="I48" i="122"/>
  <c r="I47" i="122"/>
  <c r="I46" i="122"/>
  <c r="I45" i="122"/>
  <c r="I44" i="122"/>
  <c r="I41" i="122"/>
  <c r="I53" i="118"/>
  <c r="I39" i="118"/>
  <c r="I40" i="118"/>
  <c r="I41" i="118"/>
  <c r="I53" i="119"/>
  <c r="I40" i="119"/>
  <c r="I41" i="119"/>
  <c r="I53" i="120"/>
  <c r="I60" i="120"/>
  <c r="I62" i="120"/>
  <c r="I53" i="121"/>
  <c r="I40" i="121"/>
  <c r="I41" i="121"/>
  <c r="I53" i="122"/>
  <c r="I60" i="122"/>
  <c r="I62" i="122"/>
  <c r="I60" i="118"/>
  <c r="I62" i="118"/>
  <c r="I60" i="119"/>
  <c r="I62" i="119"/>
  <c r="I60" i="121"/>
  <c r="I62" i="121"/>
  <c r="I26" i="108"/>
  <c r="I26" i="114"/>
  <c r="I29" i="109"/>
  <c r="H12" i="108"/>
  <c r="H11" i="108"/>
  <c r="H10" i="108"/>
  <c r="H10" i="116"/>
  <c r="I56" i="116"/>
  <c r="I58" i="116"/>
  <c r="I49" i="116"/>
  <c r="I48" i="116"/>
  <c r="I47" i="116"/>
  <c r="I46" i="116"/>
  <c r="I45" i="116"/>
  <c r="I44" i="116"/>
  <c r="I39" i="116"/>
  <c r="I40" i="116"/>
  <c r="I41" i="116"/>
  <c r="H12" i="116"/>
  <c r="H11" i="116"/>
  <c r="I56" i="108"/>
  <c r="I58" i="108"/>
  <c r="I49" i="108"/>
  <c r="I48" i="108"/>
  <c r="I47" i="108"/>
  <c r="I46" i="108"/>
  <c r="I45" i="108"/>
  <c r="I44" i="108"/>
  <c r="I25" i="108"/>
  <c r="I39" i="108"/>
  <c r="I40" i="108"/>
  <c r="I41" i="108"/>
  <c r="I25" i="114"/>
  <c r="H12" i="114"/>
  <c r="H11" i="114"/>
  <c r="H10" i="114"/>
  <c r="I56" i="114"/>
  <c r="I58" i="114"/>
  <c r="I49" i="114"/>
  <c r="I48" i="114"/>
  <c r="I47" i="114"/>
  <c r="I46" i="114"/>
  <c r="I45" i="114"/>
  <c r="I44" i="114"/>
  <c r="H12" i="113"/>
  <c r="H11" i="113"/>
  <c r="H10" i="113"/>
  <c r="I56" i="113"/>
  <c r="I58" i="113"/>
  <c r="I49" i="113"/>
  <c r="I48" i="113"/>
  <c r="I47" i="113"/>
  <c r="I46" i="113"/>
  <c r="I45" i="113"/>
  <c r="I44" i="113"/>
  <c r="I39" i="113"/>
  <c r="I21" i="113"/>
  <c r="I20" i="113"/>
  <c r="I19" i="113"/>
  <c r="H12" i="112"/>
  <c r="H11" i="112"/>
  <c r="H10" i="112"/>
  <c r="I56" i="112"/>
  <c r="I58" i="112"/>
  <c r="I49" i="112"/>
  <c r="I48" i="112"/>
  <c r="I47" i="112"/>
  <c r="I46" i="112"/>
  <c r="I45" i="112"/>
  <c r="I44" i="112"/>
  <c r="I39" i="112"/>
  <c r="I40" i="112"/>
  <c r="I41" i="112"/>
  <c r="I21" i="112"/>
  <c r="I20" i="112"/>
  <c r="I19" i="112"/>
  <c r="H12" i="111"/>
  <c r="H11" i="111"/>
  <c r="H10" i="111"/>
  <c r="I56" i="111"/>
  <c r="I58" i="111"/>
  <c r="I49" i="111"/>
  <c r="I48" i="111"/>
  <c r="I47" i="111"/>
  <c r="I46" i="111"/>
  <c r="I45" i="111"/>
  <c r="I44" i="111"/>
  <c r="I39" i="111"/>
  <c r="I21" i="111"/>
  <c r="I20" i="111"/>
  <c r="I19" i="111"/>
  <c r="H12" i="110"/>
  <c r="H11" i="110"/>
  <c r="H10" i="110"/>
  <c r="I56" i="110"/>
  <c r="I58" i="110"/>
  <c r="I49" i="110"/>
  <c r="I48" i="110"/>
  <c r="I47" i="110"/>
  <c r="I46" i="110"/>
  <c r="I45" i="110"/>
  <c r="I44" i="110"/>
  <c r="I27" i="110"/>
  <c r="I26" i="110"/>
  <c r="I25" i="110"/>
  <c r="I21" i="110"/>
  <c r="I20" i="110"/>
  <c r="I19" i="110"/>
  <c r="I28" i="109"/>
  <c r="I27" i="109"/>
  <c r="I26" i="109"/>
  <c r="H12" i="109"/>
  <c r="H11" i="109"/>
  <c r="H10" i="109"/>
  <c r="H9" i="109"/>
  <c r="I56" i="109"/>
  <c r="I58" i="109"/>
  <c r="I49" i="109"/>
  <c r="I48" i="109"/>
  <c r="I47" i="109"/>
  <c r="I46" i="109"/>
  <c r="I45" i="109"/>
  <c r="I44" i="109"/>
  <c r="I25" i="109"/>
  <c r="I21" i="109"/>
  <c r="I20" i="109"/>
  <c r="I19" i="109"/>
  <c r="I22" i="109"/>
  <c r="I22" i="110"/>
  <c r="I53" i="110"/>
  <c r="I53" i="108"/>
  <c r="I60" i="108"/>
  <c r="I62" i="108"/>
  <c r="I22" i="111"/>
  <c r="I22" i="112"/>
  <c r="I22" i="113"/>
  <c r="I53" i="116"/>
  <c r="I60" i="116"/>
  <c r="I62" i="116"/>
  <c r="I39" i="114"/>
  <c r="I40" i="114"/>
  <c r="I41" i="114"/>
  <c r="I53" i="114"/>
  <c r="I53" i="113"/>
  <c r="I40" i="113"/>
  <c r="I41" i="113"/>
  <c r="I53" i="112"/>
  <c r="I60" i="112"/>
  <c r="I62" i="112"/>
  <c r="I53" i="111"/>
  <c r="I40" i="111"/>
  <c r="I41" i="111"/>
  <c r="I39" i="110"/>
  <c r="I40" i="110"/>
  <c r="I41" i="110"/>
  <c r="I53" i="109"/>
  <c r="I39" i="109"/>
  <c r="I40" i="109"/>
  <c r="I41" i="109"/>
  <c r="I60" i="110"/>
  <c r="I62" i="110"/>
  <c r="I60" i="114"/>
  <c r="I62" i="114"/>
  <c r="I60" i="113"/>
  <c r="I62" i="113"/>
  <c r="I60" i="111"/>
  <c r="I62" i="111"/>
  <c r="I60" i="109"/>
  <c r="I62" i="109"/>
  <c r="H12" i="107"/>
  <c r="H11" i="107"/>
  <c r="H10" i="107"/>
  <c r="H9" i="107"/>
  <c r="I56" i="107"/>
  <c r="I58" i="107"/>
  <c r="I49" i="107"/>
  <c r="I48" i="107"/>
  <c r="I47" i="107"/>
  <c r="I46" i="107"/>
  <c r="I45" i="107"/>
  <c r="I44" i="107"/>
  <c r="I25" i="107"/>
  <c r="I39" i="107"/>
  <c r="I40" i="107"/>
  <c r="I21" i="107"/>
  <c r="I20" i="107"/>
  <c r="I19" i="107"/>
  <c r="I25" i="106"/>
  <c r="H12" i="106"/>
  <c r="H11" i="106"/>
  <c r="H10" i="106"/>
  <c r="H9" i="106"/>
  <c r="I56" i="106"/>
  <c r="I58" i="106"/>
  <c r="I49" i="106"/>
  <c r="I48" i="106"/>
  <c r="I47" i="106"/>
  <c r="I46" i="106"/>
  <c r="I45" i="106"/>
  <c r="I44" i="106"/>
  <c r="I39" i="106"/>
  <c r="I40" i="106"/>
  <c r="I41" i="106"/>
  <c r="I21" i="106"/>
  <c r="I20" i="106"/>
  <c r="I19" i="106"/>
  <c r="I22" i="106"/>
  <c r="H12" i="105"/>
  <c r="H11" i="105"/>
  <c r="H10" i="105"/>
  <c r="H9" i="105"/>
  <c r="I56" i="105"/>
  <c r="I58" i="105"/>
  <c r="I49" i="105"/>
  <c r="I48" i="105"/>
  <c r="I47" i="105"/>
  <c r="I46" i="105"/>
  <c r="I45" i="105"/>
  <c r="I44" i="105"/>
  <c r="I39" i="105"/>
  <c r="I40" i="105"/>
  <c r="I41" i="105"/>
  <c r="I21" i="105"/>
  <c r="I20" i="105"/>
  <c r="I19" i="105"/>
  <c r="H12" i="104"/>
  <c r="H11" i="104"/>
  <c r="H10" i="104"/>
  <c r="I56" i="104"/>
  <c r="I58" i="104"/>
  <c r="I49" i="104"/>
  <c r="I48" i="104"/>
  <c r="I47" i="104"/>
  <c r="I46" i="104"/>
  <c r="I45" i="104"/>
  <c r="I44" i="104"/>
  <c r="I39" i="104"/>
  <c r="I21" i="104"/>
  <c r="I20" i="104"/>
  <c r="I19" i="104"/>
  <c r="I53" i="107"/>
  <c r="I22" i="105"/>
  <c r="I22" i="107"/>
  <c r="I22" i="104"/>
  <c r="I41" i="107"/>
  <c r="I60" i="107"/>
  <c r="I62" i="107"/>
  <c r="I53" i="106"/>
  <c r="I60" i="106"/>
  <c r="I62" i="106"/>
  <c r="I53" i="105"/>
  <c r="I60" i="105"/>
  <c r="I62" i="105"/>
  <c r="I53" i="104"/>
  <c r="I40" i="104"/>
  <c r="I41" i="104"/>
  <c r="I28" i="103"/>
  <c r="I56" i="103"/>
  <c r="I58" i="103"/>
  <c r="I49" i="103"/>
  <c r="I48" i="103"/>
  <c r="I47" i="103"/>
  <c r="I46" i="103"/>
  <c r="I45" i="103"/>
  <c r="I44" i="103"/>
  <c r="I27" i="103"/>
  <c r="I26" i="103"/>
  <c r="I25" i="103"/>
  <c r="I21" i="103"/>
  <c r="I20" i="103"/>
  <c r="I19" i="103"/>
  <c r="I22" i="103"/>
  <c r="I60" i="104"/>
  <c r="I62" i="104"/>
  <c r="I53" i="103"/>
  <c r="I39" i="103"/>
  <c r="I40" i="103"/>
  <c r="I41" i="103"/>
  <c r="H12" i="102"/>
  <c r="H11" i="102"/>
  <c r="H10" i="102"/>
  <c r="H9" i="102"/>
  <c r="I56" i="102"/>
  <c r="I58" i="102"/>
  <c r="I49" i="102"/>
  <c r="I48" i="102"/>
  <c r="I47" i="102"/>
  <c r="I46" i="102"/>
  <c r="I45" i="102"/>
  <c r="I44" i="102"/>
  <c r="I27" i="102"/>
  <c r="I26" i="102"/>
  <c r="I25" i="102"/>
  <c r="I21" i="102"/>
  <c r="I20" i="102"/>
  <c r="I19" i="102"/>
  <c r="I27" i="101"/>
  <c r="H11" i="101"/>
  <c r="H10" i="101"/>
  <c r="H9" i="101"/>
  <c r="I56" i="101"/>
  <c r="I58" i="101"/>
  <c r="I49" i="101"/>
  <c r="I48" i="101"/>
  <c r="I47" i="101"/>
  <c r="I46" i="101"/>
  <c r="I45" i="101"/>
  <c r="I44" i="101"/>
  <c r="I26" i="101"/>
  <c r="I25" i="101"/>
  <c r="I21" i="101"/>
  <c r="I20" i="101"/>
  <c r="I19" i="101"/>
  <c r="H12" i="101"/>
  <c r="I26" i="100"/>
  <c r="H11" i="100"/>
  <c r="H10" i="100"/>
  <c r="H9" i="100"/>
  <c r="I56" i="100"/>
  <c r="I58" i="100"/>
  <c r="I49" i="100"/>
  <c r="I48" i="100"/>
  <c r="I47" i="100"/>
  <c r="I46" i="100"/>
  <c r="I45" i="100"/>
  <c r="I44" i="100"/>
  <c r="I25" i="100"/>
  <c r="I21" i="100"/>
  <c r="I20" i="100"/>
  <c r="I19" i="100"/>
  <c r="H12" i="100"/>
  <c r="I25" i="99"/>
  <c r="I39" i="99"/>
  <c r="I40" i="99"/>
  <c r="I41" i="99"/>
  <c r="H12" i="99"/>
  <c r="H11" i="99"/>
  <c r="H10" i="99"/>
  <c r="H9" i="99"/>
  <c r="I57" i="99"/>
  <c r="I59" i="99"/>
  <c r="I49" i="99"/>
  <c r="I48" i="99"/>
  <c r="I47" i="99"/>
  <c r="I46" i="99"/>
  <c r="I45" i="99"/>
  <c r="I44" i="99"/>
  <c r="I21" i="99"/>
  <c r="I20" i="99"/>
  <c r="I19" i="99"/>
  <c r="H12" i="98"/>
  <c r="H11" i="98"/>
  <c r="H10" i="98"/>
  <c r="H9" i="98"/>
  <c r="I57" i="98"/>
  <c r="I59" i="98"/>
  <c r="I49" i="98"/>
  <c r="I48" i="98"/>
  <c r="I47" i="98"/>
  <c r="I46" i="98"/>
  <c r="I45" i="98"/>
  <c r="I44" i="98"/>
  <c r="I21" i="98"/>
  <c r="I20" i="98"/>
  <c r="I19" i="98"/>
  <c r="I27" i="97"/>
  <c r="H12" i="97"/>
  <c r="H11" i="97"/>
  <c r="H10" i="97"/>
  <c r="H9" i="97"/>
  <c r="I57" i="97"/>
  <c r="I59" i="97"/>
  <c r="I49" i="97"/>
  <c r="I48" i="97"/>
  <c r="I47" i="97"/>
  <c r="I46" i="97"/>
  <c r="I45" i="97"/>
  <c r="I44" i="97"/>
  <c r="I26" i="97"/>
  <c r="I25" i="97"/>
  <c r="I21" i="97"/>
  <c r="I20" i="97"/>
  <c r="I19" i="97"/>
  <c r="I22" i="98"/>
  <c r="I22" i="101"/>
  <c r="I22" i="100"/>
  <c r="I39" i="100"/>
  <c r="I40" i="100"/>
  <c r="I41" i="100"/>
  <c r="I22" i="102"/>
  <c r="I22" i="97"/>
  <c r="I22" i="99"/>
  <c r="I60" i="103"/>
  <c r="I62" i="103"/>
  <c r="I53" i="102"/>
  <c r="I39" i="102"/>
  <c r="I40" i="102"/>
  <c r="I41" i="102"/>
  <c r="I53" i="101"/>
  <c r="I39" i="101"/>
  <c r="I40" i="101"/>
  <c r="I41" i="101"/>
  <c r="I53" i="100"/>
  <c r="I53" i="99"/>
  <c r="I61" i="99"/>
  <c r="I63" i="99"/>
  <c r="I53" i="98"/>
  <c r="I61" i="98"/>
  <c r="I63" i="98"/>
  <c r="I53" i="97"/>
  <c r="I40" i="97"/>
  <c r="I41" i="97"/>
  <c r="I60" i="100"/>
  <c r="I62" i="100"/>
  <c r="I60" i="102"/>
  <c r="I62" i="102"/>
  <c r="I60" i="101"/>
  <c r="I62" i="101"/>
  <c r="I61" i="97"/>
  <c r="I63" i="97"/>
  <c r="I26" i="96"/>
  <c r="H11" i="96"/>
  <c r="H10" i="96"/>
  <c r="H9" i="96"/>
  <c r="I57" i="96"/>
  <c r="I59" i="96"/>
  <c r="I49" i="96"/>
  <c r="I48" i="96"/>
  <c r="I47" i="96"/>
  <c r="I46" i="96"/>
  <c r="I45" i="96"/>
  <c r="I44" i="96"/>
  <c r="I25" i="96"/>
  <c r="I21" i="96"/>
  <c r="I20" i="96"/>
  <c r="I19" i="96"/>
  <c r="H12" i="96"/>
  <c r="H12" i="95"/>
  <c r="H11" i="95"/>
  <c r="H10" i="95"/>
  <c r="H9" i="95"/>
  <c r="I57" i="95"/>
  <c r="I59" i="95"/>
  <c r="I49" i="95"/>
  <c r="I48" i="95"/>
  <c r="I47" i="95"/>
  <c r="I46" i="95"/>
  <c r="I45" i="95"/>
  <c r="I44" i="95"/>
  <c r="I25" i="95"/>
  <c r="I39" i="95"/>
  <c r="I21" i="95"/>
  <c r="I20" i="95"/>
  <c r="I19" i="95"/>
  <c r="I25" i="94"/>
  <c r="I39" i="94"/>
  <c r="I40" i="94"/>
  <c r="I41" i="94"/>
  <c r="H12" i="94"/>
  <c r="H11" i="94"/>
  <c r="H10" i="94"/>
  <c r="H9" i="94"/>
  <c r="I57" i="94"/>
  <c r="I59" i="94"/>
  <c r="I49" i="94"/>
  <c r="I48" i="94"/>
  <c r="I47" i="94"/>
  <c r="I46" i="94"/>
  <c r="I45" i="94"/>
  <c r="I44" i="94"/>
  <c r="I21" i="94"/>
  <c r="I20" i="94"/>
  <c r="I19" i="94"/>
  <c r="H12" i="93"/>
  <c r="H11" i="93"/>
  <c r="H10" i="93"/>
  <c r="H9" i="93"/>
  <c r="I57" i="93"/>
  <c r="I59" i="93"/>
  <c r="I49" i="93"/>
  <c r="I48" i="93"/>
  <c r="I47" i="93"/>
  <c r="I46" i="93"/>
  <c r="I45" i="93"/>
  <c r="I44" i="93"/>
  <c r="I39" i="93"/>
  <c r="I40" i="93"/>
  <c r="I41" i="93"/>
  <c r="I21" i="93"/>
  <c r="I20" i="93"/>
  <c r="I19" i="93"/>
  <c r="H12" i="92"/>
  <c r="H11" i="92"/>
  <c r="H10" i="92"/>
  <c r="H9" i="92"/>
  <c r="I57" i="92"/>
  <c r="I59" i="92"/>
  <c r="I49" i="92"/>
  <c r="I48" i="92"/>
  <c r="I47" i="92"/>
  <c r="I46" i="92"/>
  <c r="I45" i="92"/>
  <c r="I44" i="92"/>
  <c r="I39" i="92"/>
  <c r="I21" i="92"/>
  <c r="I20" i="92"/>
  <c r="I19" i="92"/>
  <c r="I27" i="91"/>
  <c r="I26" i="91"/>
  <c r="I25" i="91"/>
  <c r="H12" i="91"/>
  <c r="H11" i="91"/>
  <c r="H10" i="91"/>
  <c r="H9" i="91"/>
  <c r="I57" i="91"/>
  <c r="I59" i="91"/>
  <c r="I49" i="91"/>
  <c r="I48" i="91"/>
  <c r="I47" i="91"/>
  <c r="I46" i="91"/>
  <c r="I45" i="91"/>
  <c r="I44" i="91"/>
  <c r="I21" i="91"/>
  <c r="I20" i="91"/>
  <c r="I19" i="91"/>
  <c r="H12" i="84"/>
  <c r="H11" i="84"/>
  <c r="H10" i="84"/>
  <c r="H9" i="84"/>
  <c r="I57" i="84"/>
  <c r="I59" i="84"/>
  <c r="I49" i="84"/>
  <c r="I48" i="84"/>
  <c r="I47" i="84"/>
  <c r="I46" i="84"/>
  <c r="I45" i="84"/>
  <c r="I44" i="84"/>
  <c r="I39" i="84"/>
  <c r="I40" i="84"/>
  <c r="I41" i="84"/>
  <c r="I21" i="84"/>
  <c r="I20" i="84"/>
  <c r="I19" i="84"/>
  <c r="H12" i="83"/>
  <c r="H11" i="83"/>
  <c r="H10" i="83"/>
  <c r="H9" i="83"/>
  <c r="I57" i="83"/>
  <c r="I59" i="83"/>
  <c r="I49" i="83"/>
  <c r="I48" i="83"/>
  <c r="I47" i="83"/>
  <c r="I46" i="83"/>
  <c r="I45" i="83"/>
  <c r="I44" i="83"/>
  <c r="I39" i="83"/>
  <c r="I21" i="83"/>
  <c r="I20" i="83"/>
  <c r="I19" i="83"/>
  <c r="I22" i="83"/>
  <c r="I22" i="96"/>
  <c r="I22" i="92"/>
  <c r="I22" i="95"/>
  <c r="I22" i="84"/>
  <c r="I22" i="94"/>
  <c r="I53" i="95"/>
  <c r="I39" i="96"/>
  <c r="I40" i="96"/>
  <c r="I41" i="96"/>
  <c r="I22" i="91"/>
  <c r="I22" i="93"/>
  <c r="I53" i="94"/>
  <c r="I61" i="94"/>
  <c r="I63" i="94"/>
  <c r="I53" i="96"/>
  <c r="I40" i="95"/>
  <c r="I41" i="95"/>
  <c r="I53" i="93"/>
  <c r="I61" i="93"/>
  <c r="I63" i="93"/>
  <c r="I53" i="92"/>
  <c r="I40" i="92"/>
  <c r="I41" i="92"/>
  <c r="I53" i="91"/>
  <c r="I39" i="91"/>
  <c r="I40" i="91"/>
  <c r="I41" i="91"/>
  <c r="I53" i="84"/>
  <c r="I61" i="84"/>
  <c r="I63" i="84"/>
  <c r="I53" i="83"/>
  <c r="I40" i="83"/>
  <c r="I41" i="83"/>
  <c r="I61" i="95"/>
  <c r="I63" i="95"/>
  <c r="I61" i="96"/>
  <c r="I63" i="96"/>
  <c r="I61" i="92"/>
  <c r="I63" i="92"/>
  <c r="I61" i="91"/>
  <c r="I63" i="91"/>
  <c r="I61" i="83"/>
  <c r="I63" i="83"/>
  <c r="I25" i="82"/>
  <c r="H11" i="89"/>
  <c r="H10" i="89"/>
  <c r="H9" i="89"/>
  <c r="H12" i="82"/>
  <c r="H10" i="82"/>
  <c r="H9" i="82"/>
  <c r="H11" i="90"/>
  <c r="H10" i="90"/>
  <c r="H9" i="90"/>
  <c r="I57" i="90"/>
  <c r="I59" i="90"/>
  <c r="I49" i="90"/>
  <c r="I48" i="90"/>
  <c r="I47" i="90"/>
  <c r="I46" i="90"/>
  <c r="I45" i="90"/>
  <c r="I44" i="90"/>
  <c r="I26" i="90"/>
  <c r="I25" i="90"/>
  <c r="I21" i="90"/>
  <c r="I20" i="90"/>
  <c r="I19" i="90"/>
  <c r="H12" i="90"/>
  <c r="H12" i="89"/>
  <c r="I57" i="89"/>
  <c r="I59" i="89"/>
  <c r="I49" i="89"/>
  <c r="I48" i="89"/>
  <c r="I47" i="89"/>
  <c r="I46" i="89"/>
  <c r="I45" i="89"/>
  <c r="I44" i="89"/>
  <c r="I26" i="89"/>
  <c r="I25" i="89"/>
  <c r="I21" i="89"/>
  <c r="I20" i="89"/>
  <c r="I19" i="89"/>
  <c r="I27" i="85"/>
  <c r="H12" i="85"/>
  <c r="H11" i="85"/>
  <c r="H10" i="85"/>
  <c r="H9" i="85"/>
  <c r="I57" i="85"/>
  <c r="I59" i="85"/>
  <c r="I49" i="85"/>
  <c r="I48" i="85"/>
  <c r="I47" i="85"/>
  <c r="I46" i="85"/>
  <c r="I45" i="85"/>
  <c r="I44" i="85"/>
  <c r="I26" i="85"/>
  <c r="I25" i="85"/>
  <c r="I21" i="85"/>
  <c r="I20" i="85"/>
  <c r="I19" i="85"/>
  <c r="I22" i="85"/>
  <c r="I22" i="89"/>
  <c r="I39" i="90"/>
  <c r="I40" i="90"/>
  <c r="I41" i="90"/>
  <c r="I22" i="90"/>
  <c r="I53" i="89"/>
  <c r="I39" i="89"/>
  <c r="I40" i="89"/>
  <c r="I41" i="89"/>
  <c r="I53" i="90"/>
  <c r="I53" i="85"/>
  <c r="I39" i="85"/>
  <c r="I40" i="85"/>
  <c r="I41" i="85"/>
  <c r="I61" i="90"/>
  <c r="I63" i="90"/>
  <c r="I61" i="89"/>
  <c r="I63" i="89"/>
  <c r="I61" i="85"/>
  <c r="I63" i="85"/>
  <c r="H11" i="82"/>
  <c r="I57" i="82"/>
  <c r="I59" i="82"/>
  <c r="I49" i="82"/>
  <c r="I48" i="82"/>
  <c r="I47" i="82"/>
  <c r="I46" i="82"/>
  <c r="I45" i="82"/>
  <c r="I44" i="82"/>
  <c r="I39" i="82"/>
  <c r="I21" i="82"/>
  <c r="I20" i="82"/>
  <c r="I19" i="82"/>
  <c r="I22" i="82"/>
  <c r="I53" i="82"/>
  <c r="I40" i="82"/>
  <c r="I41" i="82"/>
  <c r="I61" i="82"/>
  <c r="I63" i="82"/>
  <c r="I26" i="81"/>
  <c r="H12" i="81"/>
  <c r="H11" i="81"/>
  <c r="H10" i="81"/>
  <c r="I57" i="81"/>
  <c r="I59" i="81"/>
  <c r="I49" i="81"/>
  <c r="I48" i="81"/>
  <c r="I47" i="81"/>
  <c r="I46" i="81"/>
  <c r="I45" i="81"/>
  <c r="I44" i="81"/>
  <c r="I25" i="81"/>
  <c r="I21" i="81"/>
  <c r="I20" i="81"/>
  <c r="I19" i="81"/>
  <c r="I22" i="81"/>
  <c r="I53" i="81"/>
  <c r="I39" i="81"/>
  <c r="I40" i="81"/>
  <c r="I41" i="81"/>
  <c r="I61" i="81"/>
  <c r="I63" i="81"/>
  <c r="I26" i="79"/>
  <c r="H11" i="80"/>
  <c r="H10" i="80"/>
  <c r="H9" i="80"/>
  <c r="I57" i="80"/>
  <c r="I59" i="80"/>
  <c r="I49" i="80"/>
  <c r="I48" i="80"/>
  <c r="I47" i="80"/>
  <c r="I46" i="80"/>
  <c r="I45" i="80"/>
  <c r="I44" i="80"/>
  <c r="I25" i="80"/>
  <c r="I39" i="80"/>
  <c r="I40" i="80"/>
  <c r="I21" i="80"/>
  <c r="I20" i="80"/>
  <c r="I19" i="80"/>
  <c r="I25" i="79"/>
  <c r="I39" i="79"/>
  <c r="I40" i="79"/>
  <c r="H11" i="79"/>
  <c r="H10" i="79"/>
  <c r="H9" i="79"/>
  <c r="I57" i="79"/>
  <c r="I59" i="79"/>
  <c r="I49" i="79"/>
  <c r="I48" i="79"/>
  <c r="I47" i="79"/>
  <c r="I46" i="79"/>
  <c r="I45" i="79"/>
  <c r="I44" i="79"/>
  <c r="I21" i="79"/>
  <c r="I20" i="79"/>
  <c r="I19" i="79"/>
  <c r="H11" i="78"/>
  <c r="H10" i="78"/>
  <c r="H9" i="78"/>
  <c r="I57" i="78"/>
  <c r="I59" i="78"/>
  <c r="I49" i="78"/>
  <c r="I48" i="78"/>
  <c r="I47" i="78"/>
  <c r="I46" i="78"/>
  <c r="I45" i="78"/>
  <c r="I44" i="78"/>
  <c r="I39" i="78"/>
  <c r="I40" i="78"/>
  <c r="I21" i="78"/>
  <c r="I20" i="78"/>
  <c r="I19" i="78"/>
  <c r="I25" i="77"/>
  <c r="I39" i="77"/>
  <c r="H11" i="77"/>
  <c r="H10" i="77"/>
  <c r="H9" i="77"/>
  <c r="I57" i="77"/>
  <c r="I59" i="77"/>
  <c r="I49" i="77"/>
  <c r="I48" i="77"/>
  <c r="I47" i="77"/>
  <c r="I46" i="77"/>
  <c r="I45" i="77"/>
  <c r="I44" i="77"/>
  <c r="I21" i="77"/>
  <c r="I20" i="77"/>
  <c r="I19" i="77"/>
  <c r="H11" i="76"/>
  <c r="H10" i="76"/>
  <c r="H9" i="76"/>
  <c r="I57" i="76"/>
  <c r="I59" i="76"/>
  <c r="I49" i="76"/>
  <c r="I48" i="76"/>
  <c r="I47" i="76"/>
  <c r="I46" i="76"/>
  <c r="I45" i="76"/>
  <c r="I44" i="76"/>
  <c r="I39" i="76"/>
  <c r="I40" i="76"/>
  <c r="I21" i="76"/>
  <c r="I20" i="76"/>
  <c r="I19" i="76"/>
  <c r="H11" i="75"/>
  <c r="H10" i="75"/>
  <c r="H9" i="75"/>
  <c r="I56" i="75"/>
  <c r="I58" i="75"/>
  <c r="I48" i="75"/>
  <c r="I47" i="75"/>
  <c r="I46" i="75"/>
  <c r="I45" i="75"/>
  <c r="I44" i="75"/>
  <c r="I43" i="75"/>
  <c r="I38" i="75"/>
  <c r="I39" i="75"/>
  <c r="I20" i="75"/>
  <c r="I19" i="75"/>
  <c r="I18" i="75"/>
  <c r="H11" i="74"/>
  <c r="H10" i="74"/>
  <c r="H9" i="74"/>
  <c r="I56" i="74"/>
  <c r="I58" i="74"/>
  <c r="I48" i="74"/>
  <c r="I47" i="74"/>
  <c r="I46" i="74"/>
  <c r="I45" i="74"/>
  <c r="I44" i="74"/>
  <c r="I43" i="74"/>
  <c r="I38" i="74"/>
  <c r="I39" i="74"/>
  <c r="I20" i="74"/>
  <c r="I19" i="74"/>
  <c r="I18" i="74"/>
  <c r="H12" i="69"/>
  <c r="H11" i="69"/>
  <c r="H10" i="69"/>
  <c r="H9" i="69"/>
  <c r="I56" i="69"/>
  <c r="I58" i="69"/>
  <c r="I48" i="69"/>
  <c r="I47" i="69"/>
  <c r="I46" i="69"/>
  <c r="I45" i="69"/>
  <c r="I44" i="69"/>
  <c r="I43" i="69"/>
  <c r="I38" i="69"/>
  <c r="I20" i="69"/>
  <c r="I19" i="69"/>
  <c r="I18" i="69"/>
  <c r="I30" i="71"/>
  <c r="I21" i="74"/>
  <c r="I22" i="79"/>
  <c r="I52" i="74"/>
  <c r="I53" i="80"/>
  <c r="I22" i="76"/>
  <c r="I53" i="76"/>
  <c r="I22" i="77"/>
  <c r="I53" i="78"/>
  <c r="I22" i="80"/>
  <c r="I53" i="77"/>
  <c r="I21" i="69"/>
  <c r="I21" i="75"/>
  <c r="I22" i="78"/>
  <c r="I41" i="80"/>
  <c r="I53" i="79"/>
  <c r="I41" i="79"/>
  <c r="I41" i="78"/>
  <c r="I40" i="77"/>
  <c r="I41" i="77"/>
  <c r="I61" i="77"/>
  <c r="I63" i="77"/>
  <c r="I41" i="76"/>
  <c r="I52" i="75"/>
  <c r="I40" i="75"/>
  <c r="I40" i="74"/>
  <c r="I52" i="69"/>
  <c r="I39" i="69"/>
  <c r="I40" i="69"/>
  <c r="I60" i="69"/>
  <c r="I62" i="69"/>
  <c r="H11" i="70"/>
  <c r="H10" i="70"/>
  <c r="H12" i="70"/>
  <c r="I61" i="80"/>
  <c r="I63" i="80"/>
  <c r="I60" i="74"/>
  <c r="I62" i="74"/>
  <c r="I61" i="76"/>
  <c r="I63" i="76"/>
  <c r="I61" i="78"/>
  <c r="I63" i="78"/>
  <c r="I61" i="79"/>
  <c r="I63" i="79"/>
  <c r="I60" i="75"/>
  <c r="I62" i="75"/>
  <c r="I29" i="71"/>
  <c r="I28" i="71"/>
  <c r="I27" i="71"/>
  <c r="I26" i="71"/>
  <c r="I25" i="71"/>
  <c r="I24" i="71"/>
  <c r="H12" i="71"/>
  <c r="H11" i="71"/>
  <c r="H10" i="71"/>
  <c r="I56" i="71"/>
  <c r="I58" i="71"/>
  <c r="I48" i="71"/>
  <c r="I47" i="71"/>
  <c r="I46" i="71"/>
  <c r="I45" i="71"/>
  <c r="I44" i="71"/>
  <c r="I43" i="71"/>
  <c r="I20" i="71"/>
  <c r="I19" i="71"/>
  <c r="I18" i="71"/>
  <c r="I56" i="70"/>
  <c r="I58" i="70"/>
  <c r="I48" i="70"/>
  <c r="I47" i="70"/>
  <c r="I46" i="70"/>
  <c r="I45" i="70"/>
  <c r="I44" i="70"/>
  <c r="I43" i="70"/>
  <c r="I38" i="70"/>
  <c r="I39" i="70"/>
  <c r="I20" i="70"/>
  <c r="I19" i="70"/>
  <c r="I18" i="70"/>
  <c r="H12" i="72"/>
  <c r="H11" i="72"/>
  <c r="H10" i="72"/>
  <c r="I56" i="72"/>
  <c r="I58" i="72"/>
  <c r="I48" i="72"/>
  <c r="I47" i="72"/>
  <c r="I46" i="72"/>
  <c r="I45" i="72"/>
  <c r="I44" i="72"/>
  <c r="I43" i="72"/>
  <c r="I38" i="72"/>
  <c r="I39" i="72"/>
  <c r="I20" i="72"/>
  <c r="I19" i="72"/>
  <c r="I18" i="72"/>
  <c r="H12" i="73"/>
  <c r="H11" i="73"/>
  <c r="H10" i="73"/>
  <c r="I56" i="73"/>
  <c r="I58" i="73"/>
  <c r="I48" i="73"/>
  <c r="I47" i="73"/>
  <c r="I46" i="73"/>
  <c r="I45" i="73"/>
  <c r="I44" i="73"/>
  <c r="I43" i="73"/>
  <c r="I38" i="73"/>
  <c r="I39" i="73"/>
  <c r="I20" i="73"/>
  <c r="I19" i="73"/>
  <c r="I18" i="73"/>
  <c r="I21" i="70"/>
  <c r="I52" i="70"/>
  <c r="I21" i="73"/>
  <c r="I52" i="71"/>
  <c r="I38" i="71"/>
  <c r="I39" i="71"/>
  <c r="I21" i="72"/>
  <c r="I52" i="72"/>
  <c r="I21" i="71"/>
  <c r="I40" i="70"/>
  <c r="I40" i="72"/>
  <c r="I52" i="73"/>
  <c r="I40" i="73"/>
  <c r="I60" i="72"/>
  <c r="I62" i="72"/>
  <c r="I60" i="70"/>
  <c r="I62" i="70"/>
  <c r="I40" i="71"/>
  <c r="I60" i="71"/>
  <c r="I62" i="71"/>
  <c r="I60" i="73"/>
  <c r="I62" i="73"/>
  <c r="H12" i="61"/>
  <c r="H11" i="61"/>
  <c r="H10" i="61"/>
  <c r="I56" i="61"/>
  <c r="I58" i="61"/>
  <c r="I48" i="61"/>
  <c r="I47" i="61"/>
  <c r="I46" i="61"/>
  <c r="I45" i="61"/>
  <c r="I44" i="61"/>
  <c r="I43" i="61"/>
  <c r="I24" i="61"/>
  <c r="I38" i="61"/>
  <c r="I20" i="61"/>
  <c r="I19" i="61"/>
  <c r="I18" i="61"/>
  <c r="I21" i="61"/>
  <c r="I52" i="61"/>
  <c r="I39" i="61"/>
  <c r="I40" i="61"/>
  <c r="I60" i="61"/>
  <c r="I62" i="61"/>
  <c r="I24" i="68"/>
  <c r="I38" i="68"/>
  <c r="I39" i="68"/>
  <c r="I40" i="68"/>
  <c r="H12" i="68"/>
  <c r="H11" i="68"/>
  <c r="H10" i="68"/>
  <c r="I56" i="68"/>
  <c r="I58" i="68"/>
  <c r="I48" i="68"/>
  <c r="I47" i="68"/>
  <c r="I46" i="68"/>
  <c r="I45" i="68"/>
  <c r="I44" i="68"/>
  <c r="I43" i="68"/>
  <c r="I20" i="68"/>
  <c r="I19" i="68"/>
  <c r="I18" i="68"/>
  <c r="H12" i="62"/>
  <c r="H11" i="62"/>
  <c r="H10" i="62"/>
  <c r="I56" i="62"/>
  <c r="I58" i="62"/>
  <c r="I48" i="62"/>
  <c r="I47" i="62"/>
  <c r="I46" i="62"/>
  <c r="I45" i="62"/>
  <c r="I44" i="62"/>
  <c r="I43" i="62"/>
  <c r="I38" i="62"/>
  <c r="I39" i="62"/>
  <c r="I40" i="62"/>
  <c r="I20" i="62"/>
  <c r="I19" i="62"/>
  <c r="I18" i="62"/>
  <c r="H12" i="67"/>
  <c r="H11" i="67"/>
  <c r="H10" i="67"/>
  <c r="I56" i="67"/>
  <c r="I58" i="67"/>
  <c r="I48" i="67"/>
  <c r="I47" i="67"/>
  <c r="I46" i="67"/>
  <c r="I45" i="67"/>
  <c r="I44" i="67"/>
  <c r="I43" i="67"/>
  <c r="I24" i="67"/>
  <c r="I38" i="67"/>
  <c r="I20" i="67"/>
  <c r="I19" i="67"/>
  <c r="I18" i="67"/>
  <c r="H12" i="63"/>
  <c r="H11" i="63"/>
  <c r="H10" i="63"/>
  <c r="I56" i="63"/>
  <c r="I58" i="63"/>
  <c r="I48" i="63"/>
  <c r="I47" i="63"/>
  <c r="I46" i="63"/>
  <c r="I45" i="63"/>
  <c r="I44" i="63"/>
  <c r="I43" i="63"/>
  <c r="I24" i="63"/>
  <c r="I38" i="63"/>
  <c r="I20" i="63"/>
  <c r="I19" i="63"/>
  <c r="I18" i="63"/>
  <c r="H11" i="64"/>
  <c r="H10" i="64"/>
  <c r="I56" i="64"/>
  <c r="I58" i="64"/>
  <c r="I48" i="64"/>
  <c r="I47" i="64"/>
  <c r="I46" i="64"/>
  <c r="I45" i="64"/>
  <c r="I44" i="64"/>
  <c r="I43" i="64"/>
  <c r="I24" i="64"/>
  <c r="I38" i="64"/>
  <c r="I20" i="64"/>
  <c r="I19" i="64"/>
  <c r="I18" i="64"/>
  <c r="H12" i="64"/>
  <c r="I24" i="65"/>
  <c r="H12" i="65"/>
  <c r="H11" i="65"/>
  <c r="H10" i="65"/>
  <c r="I56" i="65"/>
  <c r="I58" i="65"/>
  <c r="I48" i="65"/>
  <c r="I47" i="65"/>
  <c r="I46" i="65"/>
  <c r="I45" i="65"/>
  <c r="I44" i="65"/>
  <c r="I43" i="65"/>
  <c r="I25" i="65"/>
  <c r="I20" i="65"/>
  <c r="I19" i="65"/>
  <c r="I18" i="65"/>
  <c r="I27" i="66"/>
  <c r="I26" i="66"/>
  <c r="I25" i="66"/>
  <c r="H12" i="66"/>
  <c r="H11" i="66"/>
  <c r="H10" i="66"/>
  <c r="I56" i="66"/>
  <c r="I58" i="66"/>
  <c r="I48" i="66"/>
  <c r="I47" i="66"/>
  <c r="I46" i="66"/>
  <c r="I45" i="66"/>
  <c r="I44" i="66"/>
  <c r="I43" i="66"/>
  <c r="I24" i="66"/>
  <c r="I20" i="66"/>
  <c r="I19" i="66"/>
  <c r="I18" i="66"/>
  <c r="I21" i="68"/>
  <c r="I21" i="66"/>
  <c r="I21" i="62"/>
  <c r="I21" i="63"/>
  <c r="I52" i="63"/>
  <c r="I21" i="67"/>
  <c r="I21" i="65"/>
  <c r="I21" i="64"/>
  <c r="I52" i="64"/>
  <c r="I52" i="62"/>
  <c r="I60" i="62"/>
  <c r="I62" i="62"/>
  <c r="I52" i="68"/>
  <c r="I60" i="68"/>
  <c r="I62" i="68"/>
  <c r="I52" i="67"/>
  <c r="I39" i="67"/>
  <c r="I40" i="67"/>
  <c r="I39" i="63"/>
  <c r="I40" i="63"/>
  <c r="I60" i="63"/>
  <c r="I62" i="63"/>
  <c r="I39" i="64"/>
  <c r="I40" i="64"/>
  <c r="I60" i="64"/>
  <c r="I62" i="64"/>
  <c r="I52" i="65"/>
  <c r="I38" i="65"/>
  <c r="I39" i="65"/>
  <c r="I40" i="65"/>
  <c r="I52" i="66"/>
  <c r="I38" i="66"/>
  <c r="I39" i="66"/>
  <c r="I40" i="66"/>
  <c r="I60" i="66"/>
  <c r="I62" i="66"/>
  <c r="I60" i="67"/>
  <c r="I62" i="67"/>
  <c r="I60" i="65"/>
  <c r="I62" i="65"/>
  <c r="I56" i="42"/>
  <c r="I58" i="42"/>
  <c r="I48" i="42"/>
  <c r="I47" i="42"/>
  <c r="I46" i="42"/>
  <c r="I45" i="42"/>
  <c r="I44" i="42"/>
  <c r="I43" i="42"/>
  <c r="I24" i="42"/>
  <c r="I38" i="42"/>
  <c r="I39" i="42"/>
  <c r="I20" i="42"/>
  <c r="I19" i="42"/>
  <c r="I18" i="42"/>
  <c r="I25" i="55"/>
  <c r="I56" i="55"/>
  <c r="I58" i="55"/>
  <c r="I48" i="55"/>
  <c r="I47" i="55"/>
  <c r="I46" i="55"/>
  <c r="I45" i="55"/>
  <c r="I44" i="55"/>
  <c r="I43" i="55"/>
  <c r="I24" i="55"/>
  <c r="I38" i="55"/>
  <c r="I39" i="55"/>
  <c r="I20" i="55"/>
  <c r="I19" i="55"/>
  <c r="I18" i="55"/>
  <c r="I21" i="55"/>
  <c r="I56" i="56"/>
  <c r="I58" i="56"/>
  <c r="I48" i="56"/>
  <c r="I47" i="56"/>
  <c r="I46" i="56"/>
  <c r="I45" i="56"/>
  <c r="I44" i="56"/>
  <c r="I43" i="56"/>
  <c r="I24" i="56"/>
  <c r="I20" i="56"/>
  <c r="I19" i="56"/>
  <c r="I18" i="56"/>
  <c r="I56" i="57"/>
  <c r="I58" i="57"/>
  <c r="I48" i="57"/>
  <c r="I47" i="57"/>
  <c r="I46" i="57"/>
  <c r="I45" i="57"/>
  <c r="I44" i="57"/>
  <c r="I43" i="57"/>
  <c r="I28" i="57"/>
  <c r="I27" i="57"/>
  <c r="I26" i="57"/>
  <c r="I25" i="57"/>
  <c r="I24" i="57"/>
  <c r="I20" i="57"/>
  <c r="I19" i="57"/>
  <c r="I18" i="57"/>
  <c r="I21" i="42"/>
  <c r="I21" i="56"/>
  <c r="I21" i="57"/>
  <c r="I52" i="42"/>
  <c r="I40" i="42"/>
  <c r="I52" i="55"/>
  <c r="I40" i="55"/>
  <c r="I52" i="56"/>
  <c r="I38" i="56"/>
  <c r="I52" i="57"/>
  <c r="I38" i="57"/>
  <c r="I39" i="57"/>
  <c r="I40" i="57"/>
  <c r="I60" i="57"/>
  <c r="I62" i="57"/>
  <c r="I39" i="56"/>
  <c r="I40" i="56"/>
  <c r="I60" i="56"/>
  <c r="I62" i="56"/>
  <c r="I60" i="42"/>
  <c r="I62" i="42"/>
  <c r="I60" i="55"/>
  <c r="I62" i="55"/>
  <c r="I56" i="58"/>
  <c r="I58" i="58"/>
  <c r="I48" i="58"/>
  <c r="I47" i="58"/>
  <c r="I46" i="58"/>
  <c r="I45" i="58"/>
  <c r="I44" i="58"/>
  <c r="I43" i="58"/>
  <c r="I28" i="58"/>
  <c r="I27" i="58"/>
  <c r="I26" i="58"/>
  <c r="I25" i="58"/>
  <c r="I24" i="58"/>
  <c r="I20" i="58"/>
  <c r="I19" i="58"/>
  <c r="I18" i="58"/>
  <c r="I21" i="58"/>
  <c r="I52" i="58"/>
  <c r="I38" i="58"/>
  <c r="I37" i="59"/>
  <c r="I36" i="59"/>
  <c r="I35" i="59"/>
  <c r="I34" i="59"/>
  <c r="I33" i="59"/>
  <c r="I32" i="59"/>
  <c r="I31" i="59"/>
  <c r="I30" i="59"/>
  <c r="I29" i="59"/>
  <c r="I28" i="59"/>
  <c r="I27" i="59"/>
  <c r="I26" i="59"/>
  <c r="I56" i="59"/>
  <c r="I58" i="59"/>
  <c r="I48" i="59"/>
  <c r="I47" i="59"/>
  <c r="I46" i="59"/>
  <c r="I45" i="59"/>
  <c r="I44" i="59"/>
  <c r="I43" i="59"/>
  <c r="I25" i="59"/>
  <c r="I24" i="59"/>
  <c r="I20" i="59"/>
  <c r="I19" i="59"/>
  <c r="I18" i="59"/>
  <c r="I38" i="59"/>
  <c r="I39" i="59"/>
  <c r="I40" i="59"/>
  <c r="I21" i="59"/>
  <c r="I39" i="58"/>
  <c r="I40" i="58"/>
  <c r="I60" i="58"/>
  <c r="I62" i="58"/>
  <c r="I52" i="59"/>
  <c r="I60" i="59"/>
  <c r="I62" i="59"/>
  <c r="I50" i="50"/>
  <c r="I52" i="50"/>
  <c r="I42" i="50"/>
  <c r="I41" i="50"/>
  <c r="I40" i="50"/>
  <c r="I39" i="50"/>
  <c r="I38" i="50"/>
  <c r="I37" i="50"/>
  <c r="I25" i="50"/>
  <c r="I24" i="50"/>
  <c r="I20" i="50"/>
  <c r="I19" i="50"/>
  <c r="I18" i="50"/>
  <c r="I50" i="51"/>
  <c r="I52" i="51"/>
  <c r="I42" i="51"/>
  <c r="I41" i="51"/>
  <c r="I40" i="51"/>
  <c r="I39" i="51"/>
  <c r="I38" i="51"/>
  <c r="I37" i="51"/>
  <c r="I24" i="51"/>
  <c r="I32" i="51"/>
  <c r="I20" i="51"/>
  <c r="I19" i="51"/>
  <c r="I18" i="51"/>
  <c r="I50" i="52"/>
  <c r="I52" i="52"/>
  <c r="I42" i="52"/>
  <c r="I41" i="52"/>
  <c r="I40" i="52"/>
  <c r="I39" i="52"/>
  <c r="I38" i="52"/>
  <c r="I37" i="52"/>
  <c r="I32" i="52"/>
  <c r="I20" i="52"/>
  <c r="I19" i="52"/>
  <c r="I18" i="52"/>
  <c r="I50" i="43"/>
  <c r="I52" i="43"/>
  <c r="I42" i="43"/>
  <c r="I41" i="43"/>
  <c r="I40" i="43"/>
  <c r="I39" i="43"/>
  <c r="I38" i="43"/>
  <c r="I37" i="43"/>
  <c r="I25" i="43"/>
  <c r="I24" i="43"/>
  <c r="I32" i="43"/>
  <c r="I20" i="43"/>
  <c r="I19" i="43"/>
  <c r="I18" i="43"/>
  <c r="I50" i="44"/>
  <c r="I52" i="44"/>
  <c r="I42" i="44"/>
  <c r="I41" i="44"/>
  <c r="I40" i="44"/>
  <c r="I39" i="44"/>
  <c r="I38" i="44"/>
  <c r="I37" i="44"/>
  <c r="I24" i="44"/>
  <c r="I32" i="44"/>
  <c r="I20" i="44"/>
  <c r="I19" i="44"/>
  <c r="I18" i="44"/>
  <c r="I50" i="45"/>
  <c r="I52" i="45"/>
  <c r="I42" i="45"/>
  <c r="I41" i="45"/>
  <c r="I40" i="45"/>
  <c r="I39" i="45"/>
  <c r="I38" i="45"/>
  <c r="I37" i="45"/>
  <c r="I24" i="45"/>
  <c r="I32" i="45"/>
  <c r="I20" i="45"/>
  <c r="I19" i="45"/>
  <c r="I18" i="45"/>
  <c r="I50" i="46"/>
  <c r="I52" i="46"/>
  <c r="I42" i="46"/>
  <c r="I41" i="46"/>
  <c r="I40" i="46"/>
  <c r="I39" i="46"/>
  <c r="I38" i="46"/>
  <c r="I37" i="46"/>
  <c r="I30" i="46"/>
  <c r="I29" i="46"/>
  <c r="I28" i="46"/>
  <c r="I27" i="46"/>
  <c r="I26" i="46"/>
  <c r="I25" i="46"/>
  <c r="I24" i="46"/>
  <c r="I20" i="46"/>
  <c r="I19" i="46"/>
  <c r="I18" i="46"/>
  <c r="I50" i="47"/>
  <c r="I52" i="47"/>
  <c r="I42" i="47"/>
  <c r="I41" i="47"/>
  <c r="I40" i="47"/>
  <c r="I39" i="47"/>
  <c r="I38" i="47"/>
  <c r="I37" i="47"/>
  <c r="I24" i="47"/>
  <c r="I32" i="47"/>
  <c r="I33" i="47"/>
  <c r="I20" i="47"/>
  <c r="I19" i="47"/>
  <c r="I18" i="47"/>
  <c r="I50" i="48"/>
  <c r="I52" i="48"/>
  <c r="I42" i="48"/>
  <c r="I41" i="48"/>
  <c r="I40" i="48"/>
  <c r="I39" i="48"/>
  <c r="I38" i="48"/>
  <c r="I37" i="48"/>
  <c r="I25" i="48"/>
  <c r="I24" i="48"/>
  <c r="I20" i="48"/>
  <c r="I19" i="48"/>
  <c r="I18" i="48"/>
  <c r="I50" i="49"/>
  <c r="I52" i="49"/>
  <c r="I42" i="49"/>
  <c r="I41" i="49"/>
  <c r="I40" i="49"/>
  <c r="I39" i="49"/>
  <c r="I38" i="49"/>
  <c r="I37" i="49"/>
  <c r="I32" i="49"/>
  <c r="I20" i="49"/>
  <c r="I19" i="49"/>
  <c r="I18" i="49"/>
  <c r="I21" i="45"/>
  <c r="I46" i="45"/>
  <c r="I46" i="47"/>
  <c r="I46" i="48"/>
  <c r="I32" i="48"/>
  <c r="I33" i="48"/>
  <c r="I34" i="48"/>
  <c r="I21" i="44"/>
  <c r="I46" i="44"/>
  <c r="I46" i="43"/>
  <c r="I32" i="50"/>
  <c r="I46" i="46"/>
  <c r="I33" i="49"/>
  <c r="I34" i="49"/>
  <c r="I32" i="46"/>
  <c r="I21" i="50"/>
  <c r="I21" i="49"/>
  <c r="I46" i="49"/>
  <c r="I21" i="48"/>
  <c r="I21" i="47"/>
  <c r="I21" i="46"/>
  <c r="I21" i="43"/>
  <c r="I21" i="52"/>
  <c r="I21" i="51"/>
  <c r="I46" i="51"/>
  <c r="I46" i="50"/>
  <c r="I46" i="52"/>
  <c r="I33" i="50"/>
  <c r="I34" i="50"/>
  <c r="I33" i="51"/>
  <c r="I34" i="51"/>
  <c r="I33" i="52"/>
  <c r="I34" i="52"/>
  <c r="I33" i="43"/>
  <c r="I34" i="43"/>
  <c r="I33" i="44"/>
  <c r="I34" i="44"/>
  <c r="I33" i="45"/>
  <c r="I34" i="45"/>
  <c r="I33" i="46"/>
  <c r="I34" i="46"/>
  <c r="I54" i="46"/>
  <c r="I56" i="46"/>
  <c r="I34" i="47"/>
  <c r="I54" i="45"/>
  <c r="I56" i="45"/>
  <c r="I54" i="47"/>
  <c r="I56" i="47"/>
  <c r="I54" i="44"/>
  <c r="I56" i="44"/>
  <c r="I54" i="51"/>
  <c r="I56" i="51"/>
  <c r="I54" i="49"/>
  <c r="I56" i="49"/>
  <c r="I54" i="43"/>
  <c r="I56" i="43"/>
  <c r="I54" i="48"/>
  <c r="I56" i="48"/>
  <c r="I54" i="50"/>
  <c r="I56" i="50"/>
  <c r="I54" i="52"/>
  <c r="I56" i="52"/>
  <c r="I29" i="27"/>
  <c r="I28" i="27"/>
  <c r="I25" i="39"/>
  <c r="I24" i="39"/>
  <c r="I25" i="38"/>
  <c r="I24" i="38"/>
  <c r="I25" i="33"/>
  <c r="I24" i="33"/>
  <c r="I27" i="27"/>
  <c r="I26" i="27"/>
  <c r="I25" i="27"/>
  <c r="I24" i="27"/>
  <c r="I48" i="39"/>
  <c r="I48" i="38"/>
  <c r="I48" i="37"/>
  <c r="I48" i="36"/>
  <c r="I48" i="35"/>
  <c r="I48" i="34"/>
  <c r="I48" i="33"/>
  <c r="I48" i="32"/>
  <c r="I48" i="31"/>
  <c r="I32" i="27"/>
  <c r="I48" i="27"/>
  <c r="I50" i="39"/>
  <c r="I40" i="39"/>
  <c r="I39" i="39"/>
  <c r="I38" i="39"/>
  <c r="I37" i="39"/>
  <c r="I36" i="39"/>
  <c r="I35" i="39"/>
  <c r="I20" i="39"/>
  <c r="I19" i="39"/>
  <c r="I18" i="39"/>
  <c r="I21" i="39"/>
  <c r="I32" i="39"/>
  <c r="I44" i="39"/>
  <c r="I32" i="38"/>
  <c r="I50" i="38"/>
  <c r="I40" i="38"/>
  <c r="I39" i="38"/>
  <c r="I38" i="38"/>
  <c r="I37" i="38"/>
  <c r="I36" i="38"/>
  <c r="I35" i="38"/>
  <c r="I20" i="38"/>
  <c r="I19" i="38"/>
  <c r="I18" i="38"/>
  <c r="I50" i="37"/>
  <c r="I40" i="37"/>
  <c r="I39" i="37"/>
  <c r="I38" i="37"/>
  <c r="I37" i="37"/>
  <c r="I36" i="37"/>
  <c r="I35" i="37"/>
  <c r="I32" i="37"/>
  <c r="I20" i="37"/>
  <c r="I19" i="37"/>
  <c r="I18" i="37"/>
  <c r="I50" i="36"/>
  <c r="I40" i="36"/>
  <c r="I39" i="36"/>
  <c r="I38" i="36"/>
  <c r="I37" i="36"/>
  <c r="I36" i="36"/>
  <c r="I35" i="36"/>
  <c r="I32" i="36"/>
  <c r="I20" i="36"/>
  <c r="I19" i="36"/>
  <c r="I18" i="36"/>
  <c r="I50" i="35"/>
  <c r="I40" i="35"/>
  <c r="I39" i="35"/>
  <c r="I38" i="35"/>
  <c r="I37" i="35"/>
  <c r="I36" i="35"/>
  <c r="I35" i="35"/>
  <c r="I32" i="35"/>
  <c r="I20" i="35"/>
  <c r="I19" i="35"/>
  <c r="I18" i="35"/>
  <c r="I50" i="34"/>
  <c r="I40" i="34"/>
  <c r="I39" i="34"/>
  <c r="I38" i="34"/>
  <c r="I37" i="34"/>
  <c r="I36" i="34"/>
  <c r="I35" i="34"/>
  <c r="I32" i="34"/>
  <c r="I20" i="34"/>
  <c r="I19" i="34"/>
  <c r="I18" i="34"/>
  <c r="I50" i="33"/>
  <c r="I40" i="33"/>
  <c r="I39" i="33"/>
  <c r="I38" i="33"/>
  <c r="I37" i="33"/>
  <c r="I36" i="33"/>
  <c r="I35" i="33"/>
  <c r="I20" i="33"/>
  <c r="I19" i="33"/>
  <c r="I18" i="33"/>
  <c r="I50" i="32"/>
  <c r="I40" i="32"/>
  <c r="I39" i="32"/>
  <c r="I38" i="32"/>
  <c r="I37" i="32"/>
  <c r="I36" i="32"/>
  <c r="I35" i="32"/>
  <c r="I32" i="32"/>
  <c r="I20" i="32"/>
  <c r="I19" i="32"/>
  <c r="I18" i="32"/>
  <c r="I50" i="31"/>
  <c r="I40" i="31"/>
  <c r="I39" i="31"/>
  <c r="I38" i="31"/>
  <c r="I37" i="31"/>
  <c r="I36" i="31"/>
  <c r="I35" i="31"/>
  <c r="I32" i="31"/>
  <c r="I20" i="31"/>
  <c r="I19" i="31"/>
  <c r="I18" i="31"/>
  <c r="I21" i="33"/>
  <c r="I21" i="36"/>
  <c r="I21" i="37"/>
  <c r="I21" i="32"/>
  <c r="I21" i="35"/>
  <c r="I52" i="39"/>
  <c r="I54" i="39"/>
  <c r="I44" i="35"/>
  <c r="I21" i="31"/>
  <c r="I21" i="34"/>
  <c r="I21" i="38"/>
  <c r="I44" i="37"/>
  <c r="I44" i="31"/>
  <c r="I44" i="38"/>
  <c r="I44" i="36"/>
  <c r="I44" i="34"/>
  <c r="I44" i="33"/>
  <c r="I32" i="33"/>
  <c r="I44" i="32"/>
  <c r="I52" i="37"/>
  <c r="I52" i="32"/>
  <c r="I52" i="34"/>
  <c r="I54" i="34"/>
  <c r="I52" i="36"/>
  <c r="I54" i="36"/>
  <c r="I52" i="31"/>
  <c r="I54" i="31"/>
  <c r="I52" i="35"/>
  <c r="I52" i="38"/>
  <c r="I54" i="38"/>
  <c r="I52" i="33"/>
  <c r="I54" i="33"/>
  <c r="I54" i="37"/>
  <c r="I54" i="35"/>
  <c r="I54" i="32"/>
  <c r="I50" i="27"/>
  <c r="I40" i="27"/>
  <c r="I39" i="27"/>
  <c r="I38" i="27"/>
  <c r="I37" i="27"/>
  <c r="I36" i="27"/>
  <c r="I35" i="27"/>
  <c r="I20" i="27"/>
  <c r="I19" i="27"/>
  <c r="I18" i="27"/>
  <c r="I21" i="27"/>
  <c r="I44" i="27"/>
  <c r="I52" i="27"/>
  <c r="I54" i="27"/>
  <c r="H3" i="153" l="1"/>
  <c r="G3" i="163"/>
  <c r="G3" i="165"/>
  <c r="G3" i="152"/>
</calcChain>
</file>

<file path=xl/sharedStrings.xml><?xml version="1.0" encoding="utf-8"?>
<sst xmlns="http://schemas.openxmlformats.org/spreadsheetml/2006/main" count="8988" uniqueCount="868">
  <si>
    <t>SCHEDULE MAINTENANCE OF BOILERS &amp; CALORIFIERS AT CLUSTER ONE (1) - OR THAMBO AND ALFRED NZO DISTRICT - HEALTH FACILITIES (36 MONTHS)</t>
  </si>
  <si>
    <t>CONTRACT REF NO</t>
  </si>
  <si>
    <t>Cluster/District:</t>
  </si>
  <si>
    <t xml:space="preserve">OR TAMBO &amp; ALFRED NZO </t>
  </si>
  <si>
    <t>Cluster 1</t>
  </si>
  <si>
    <t>ASSET TYPE</t>
  </si>
  <si>
    <t>BOILER &amp; CALORIFIER SYSTEM</t>
  </si>
  <si>
    <t>SCHEDULE NUMBER</t>
  </si>
  <si>
    <t>DESCRIPTION</t>
  </si>
  <si>
    <t>TENDER AMOUNT</t>
  </si>
  <si>
    <t>1B-1</t>
  </si>
  <si>
    <t xml:space="preserve">OR &amp; AN DISTRICT - </t>
  </si>
  <si>
    <t>1B-2</t>
  </si>
  <si>
    <t>1B-3</t>
  </si>
  <si>
    <t>1B-4</t>
  </si>
  <si>
    <t>1B-5</t>
  </si>
  <si>
    <t>2B-1</t>
  </si>
  <si>
    <t>2B-2</t>
  </si>
  <si>
    <t>2B-3</t>
  </si>
  <si>
    <t>2B-4</t>
  </si>
  <si>
    <t>3B</t>
  </si>
  <si>
    <t>CONTRACT REF. NO:</t>
  </si>
  <si>
    <t>ASSET TYPE:</t>
  </si>
  <si>
    <t xml:space="preserve">SCHEDULE 1B-1 : </t>
  </si>
  <si>
    <t xml:space="preserve">FIXED CHARGE AND VALUE RELATED ITEMS APPLICABLE TO ALL WORK </t>
  </si>
  <si>
    <t>ITEM Nr.</t>
  </si>
  <si>
    <t>PAYMENT REFERS</t>
  </si>
  <si>
    <t>UNIT</t>
  </si>
  <si>
    <t>GM 2.5</t>
  </si>
  <si>
    <r>
      <t>VERIFICATION OF ASSETS ON SITE :</t>
    </r>
    <r>
      <rPr>
        <sz val="10"/>
        <rFont val="Arial"/>
        <family val="2"/>
      </rPr>
      <t xml:space="preserve"> Verify assets on site  vs Asset Register (C4.1), and compile plant layout line drawings as per GM 2.5 (1) and (2).</t>
    </r>
  </si>
  <si>
    <t>1.1</t>
  </si>
  <si>
    <t>Holy  Cross Hospital</t>
  </si>
  <si>
    <t>Item</t>
  </si>
  <si>
    <t>1.2</t>
  </si>
  <si>
    <t>St Elizabeths' Hospital</t>
  </si>
  <si>
    <t>1.3</t>
  </si>
  <si>
    <t xml:space="preserve">Bambisana Hospital </t>
  </si>
  <si>
    <t>1.4</t>
  </si>
  <si>
    <t>Nessie Knight Hospital</t>
  </si>
  <si>
    <t>1.5</t>
  </si>
  <si>
    <t>Dr Malizo Mpehle Memorial Hospital</t>
  </si>
  <si>
    <t>1.6</t>
  </si>
  <si>
    <t>Isilimela Hospital</t>
  </si>
  <si>
    <t>1.7</t>
  </si>
  <si>
    <t>Port St Johns CHC</t>
  </si>
  <si>
    <t>1.8</t>
  </si>
  <si>
    <t>St Patrick's Hospital</t>
  </si>
  <si>
    <t>1.9</t>
  </si>
  <si>
    <t>Greenville Hospital</t>
  </si>
  <si>
    <t>1.10</t>
  </si>
  <si>
    <t>Mount Ayliff Hospital</t>
  </si>
  <si>
    <t>1.11</t>
  </si>
  <si>
    <t>Afsondering Clinic</t>
  </si>
  <si>
    <t>1.12</t>
  </si>
  <si>
    <t>Umtumase Clinic</t>
  </si>
  <si>
    <t>1.13</t>
  </si>
  <si>
    <t>Queen's Mercy Clinic</t>
  </si>
  <si>
    <t>1.14</t>
  </si>
  <si>
    <t>Khotsong TB Hospital</t>
  </si>
  <si>
    <t>1.15</t>
  </si>
  <si>
    <t>Tayler Bequest Hospital</t>
  </si>
  <si>
    <t>1.16</t>
  </si>
  <si>
    <t>Nelson Mandela Academic Hospital</t>
  </si>
  <si>
    <t xml:space="preserve">TOTAL CARRIED FORWARD TO SUMMARY </t>
  </si>
  <si>
    <t xml:space="preserve">SCHEDULE 1B-2: </t>
  </si>
  <si>
    <t>FIXED CHARGE AND VALUE RELATED ITEMS APPLICABLE TO ALL WORK (continued)</t>
  </si>
  <si>
    <t>GM 2.5 &amp; 3.2</t>
  </si>
  <si>
    <r>
      <t xml:space="preserve">VERIFICATION OF SPARE PART INVENTORY ON SITE : </t>
    </r>
    <r>
      <rPr>
        <sz val="10"/>
        <rFont val="Arial"/>
        <family val="2"/>
      </rPr>
      <t>Find and verify all spares for the asset type that is currently available on site</t>
    </r>
  </si>
  <si>
    <t xml:space="preserve">SCHEDULE 1B-3: </t>
  </si>
  <si>
    <t>GM 2.7</t>
  </si>
  <si>
    <r>
      <rPr>
        <b/>
        <sz val="10"/>
        <color theme="1"/>
        <rFont val="Arial"/>
        <family val="2"/>
      </rPr>
      <t xml:space="preserve">COMPILING OF CONDITIONAL AND PERFORMANCE INSPECTION  REPORT: </t>
    </r>
    <r>
      <rPr>
        <sz val="10"/>
        <color theme="1"/>
        <rFont val="Arial"/>
        <family val="2"/>
      </rPr>
      <t>Compile a inspection report on the current status and operation of the existing generating sets on site. The report shall be in line with the inspection report template included in this tender.</t>
    </r>
  </si>
  <si>
    <t xml:space="preserve">SCHEDULE 1B-4: </t>
  </si>
  <si>
    <r>
      <rPr>
        <b/>
        <sz val="10"/>
        <color theme="1"/>
        <rFont val="Arial"/>
        <family val="2"/>
      </rPr>
      <t xml:space="preserve">COMPILING OF OPERATING AND MAINTENANCE MANUALS : </t>
    </r>
    <r>
      <rPr>
        <sz val="10"/>
        <color theme="1"/>
        <rFont val="Arial"/>
        <family val="2"/>
      </rPr>
      <t>Compile three sets of O&amp;M Manuals per site per asset type and asset model as per information from the Asset Register C4.1</t>
    </r>
  </si>
  <si>
    <t xml:space="preserve">SCHEDULE 1B-5: </t>
  </si>
  <si>
    <t>SS 8 &amp; 9</t>
  </si>
  <si>
    <r>
      <t xml:space="preserve">OPERATOR AND MAINTAINER TRAINING : </t>
    </r>
    <r>
      <rPr>
        <sz val="10"/>
        <color theme="1"/>
        <rFont val="Arial"/>
        <family val="2"/>
      </rPr>
      <t>Provide Operator and Maintainer training as per SS8 and SS9</t>
    </r>
  </si>
  <si>
    <t xml:space="preserve">Hr </t>
  </si>
  <si>
    <t>GM 3</t>
  </si>
  <si>
    <r>
      <t xml:space="preserve">MAINTENANCE CONTROL PLAN </t>
    </r>
    <r>
      <rPr>
        <sz val="10"/>
        <color theme="1"/>
        <rFont val="Arial"/>
        <family val="2"/>
      </rPr>
      <t>: Compiling of a detailed Maintenance Control Plan for each Health Facility included in this Tender (See SS 3 for facility listing)</t>
    </r>
  </si>
  <si>
    <t xml:space="preserve">SCHEDULE 2B-1: </t>
  </si>
  <si>
    <t xml:space="preserve">FUNCTIONAL REPAIR SCHEDULE </t>
  </si>
  <si>
    <r>
      <t xml:space="preserve">FUNCTIONAL CONDITION ASSESSMENT : </t>
    </r>
    <r>
      <rPr>
        <sz val="10"/>
        <rFont val="Arial"/>
        <family val="2"/>
      </rPr>
      <t>Perform Functional Condition Assessment (Inspection and Testing) on all listed assets at all Health Facilities included in the Tender</t>
    </r>
  </si>
  <si>
    <t xml:space="preserve">SCHEDULE 2B-2: </t>
  </si>
  <si>
    <t>FUNCTIONAL REPAIR SCHEDULE (continued)</t>
  </si>
  <si>
    <t>GM 2.5.(5)</t>
  </si>
  <si>
    <r>
      <t xml:space="preserve">COMPILING OF PRICED SPARE PART LISTS : </t>
    </r>
    <r>
      <rPr>
        <sz val="10"/>
        <rFont val="Arial"/>
        <family val="2"/>
      </rPr>
      <t xml:space="preserve">Compile detailed, comprehensive priced spare parts lists for each site and asset type (based on Contrcator's cost price). </t>
    </r>
    <r>
      <rPr>
        <b/>
        <sz val="10"/>
        <rFont val="Arial"/>
        <family val="2"/>
      </rPr>
      <t>NOTE:</t>
    </r>
    <r>
      <rPr>
        <sz val="10"/>
        <rFont val="Arial"/>
        <family val="2"/>
      </rPr>
      <t xml:space="preserve"> The Employer retains the right to negotiate the offered spare part prices, if they are not in line with national  price norms.</t>
    </r>
  </si>
  <si>
    <t xml:space="preserve">SCHEDULE 2B-3: </t>
  </si>
  <si>
    <r>
      <t xml:space="preserve">COMPILING OF DETAILED REPAIR SCHEDULE : </t>
    </r>
    <r>
      <rPr>
        <sz val="10"/>
        <rFont val="Arial"/>
        <family val="2"/>
      </rPr>
      <t>Compile detailed, comprehensive repair schedule including defect description, recommended repair method, detailed quote including priced spare parts, outsourced work, and provisional work program, for each Health Facility and asset type.</t>
    </r>
  </si>
  <si>
    <t>Bambisana Hosital</t>
  </si>
  <si>
    <t xml:space="preserve">SCHEDULE 2B-4: </t>
  </si>
  <si>
    <t>GM 2.6</t>
  </si>
  <si>
    <r>
      <t xml:space="preserve">COMPILE FUNCTIONAL CONDITION ASSESSMENT REPORT: </t>
    </r>
    <r>
      <rPr>
        <sz val="10"/>
        <rFont val="Arial"/>
        <family val="2"/>
      </rPr>
      <t>Compile Functional Condition Assessment Report for all asset types at all Health Facilities included in the Tender</t>
    </r>
  </si>
  <si>
    <t xml:space="preserve">SCHEDULE 3B : </t>
  </si>
  <si>
    <t>GM 3.2</t>
  </si>
  <si>
    <r>
      <t xml:space="preserve">MAINTENANCE WORKS : </t>
    </r>
    <r>
      <rPr>
        <sz val="10"/>
        <rFont val="Arial"/>
        <family val="2"/>
      </rPr>
      <t>Standard servicing and planned Maintenance Costs including all parts, consumables and lubricants, labour, travelling, accommodation and subsistence allowances</t>
    </r>
    <r>
      <rPr>
        <b/>
        <sz val="10"/>
        <rFont val="Arial"/>
        <family val="2"/>
      </rPr>
      <t xml:space="preserve"> </t>
    </r>
    <r>
      <rPr>
        <b/>
        <sz val="10"/>
        <color rgb="FFFF0000"/>
        <rFont val="Arial"/>
        <family val="2"/>
      </rPr>
      <t>(Price per machine)</t>
    </r>
  </si>
  <si>
    <t>HOLY CROSS HOSPITAL</t>
  </si>
  <si>
    <t>Boilers</t>
  </si>
  <si>
    <r>
      <rPr>
        <b/>
        <sz val="10"/>
        <rFont val="Arial"/>
        <family val="2"/>
      </rPr>
      <t>Minor Service Cost :</t>
    </r>
    <r>
      <rPr>
        <sz val="10"/>
        <rFont val="Arial"/>
        <family val="2"/>
      </rPr>
      <t xml:space="preserve"> Price per Monthly Inspection
per machine, as per tasks from the Monthly
Service Inspection Guideline in C6</t>
    </r>
  </si>
  <si>
    <t>No</t>
  </si>
  <si>
    <r>
      <rPr>
        <b/>
        <sz val="10"/>
        <rFont val="Arial"/>
        <family val="2"/>
      </rPr>
      <t>Major Service Cost:</t>
    </r>
    <r>
      <rPr>
        <sz val="10"/>
        <rFont val="Arial"/>
        <family val="2"/>
      </rPr>
      <t xml:space="preserve"> Price per Annual Service / Inspection per machine, as per tasks from the Annual Service Inspection Guideline in C6</t>
    </r>
  </si>
  <si>
    <r>
      <rPr>
        <b/>
        <sz val="10"/>
        <rFont val="Arial"/>
        <family val="2"/>
      </rPr>
      <t>Statutory Inspection:</t>
    </r>
    <r>
      <rPr>
        <sz val="10"/>
        <rFont val="Arial"/>
        <family val="2"/>
      </rPr>
      <t xml:space="preserve"> (3 yearly) If no records are found on site a statutory inspection must be done ASAP after site hand over.</t>
    </r>
  </si>
  <si>
    <t>SS1</t>
  </si>
  <si>
    <t>Supply Boiler Operator (1 per shift) for 24/7 operation of the Boiler Plant (All-inclusive Rate/month)</t>
  </si>
  <si>
    <t>Supply boiler water treatment plant chemicals for duration of the Contract (monthly cost)</t>
  </si>
  <si>
    <t>Steam and condensate lines</t>
  </si>
  <si>
    <t>Minor Service Cost : Price per Monthly inspection per machine, as per tasks from the Monthly Service Inspection Guideline in C6.</t>
  </si>
  <si>
    <t>Steam and calorifiers</t>
  </si>
  <si>
    <t>Major Service Cost: Price per Annual Service / Inspection per machine, as per tasks from the Annual Service Inspection Guideline in C6.</t>
  </si>
  <si>
    <t xml:space="preserve">Electric calorifiers </t>
  </si>
  <si>
    <t>GM 3.3</t>
  </si>
  <si>
    <t>ST ELIZABETHS' HOSPITAL</t>
  </si>
  <si>
    <t>BAMBISANA HOSPITAL</t>
  </si>
  <si>
    <t>NESSIE KNIGHT HOSPITAL</t>
  </si>
  <si>
    <t>DR MALIZO MPEHLE MEMORIAL HOSPITAL</t>
  </si>
  <si>
    <t>ISILIMELA HOSPITAL</t>
  </si>
  <si>
    <t>PORT ST JOHNS COMMUNITY HEALTH CENTRE</t>
  </si>
  <si>
    <t>ST PATRICK'S HOSPITAL</t>
  </si>
  <si>
    <t>GREENVILLE HOSPITAL</t>
  </si>
  <si>
    <t>1,10</t>
  </si>
  <si>
    <t>MOUNT AYLIFF HOSPITAL</t>
  </si>
  <si>
    <t>AFSONDERING CLINIC</t>
  </si>
  <si>
    <t>UMTUMASE CLINIC</t>
  </si>
  <si>
    <t>QUEEN'S MERCY CLINIC</t>
  </si>
  <si>
    <t>KHOTSONG TB HOSPITAL</t>
  </si>
  <si>
    <t>TAYLER BEQUEST HOSPITAL</t>
  </si>
  <si>
    <t>NELSON MANDELA ACADEMIC HOSPITAL</t>
  </si>
  <si>
    <t>1.16.1</t>
  </si>
  <si>
    <t>1.16.2</t>
  </si>
  <si>
    <t>QUOTE TO :</t>
  </si>
  <si>
    <t xml:space="preserve">Qoute No           </t>
  </si>
  <si>
    <t>Department of Health</t>
  </si>
  <si>
    <t xml:space="preserve">Date                   </t>
  </si>
  <si>
    <t>717 Dukumbana Building</t>
  </si>
  <si>
    <t xml:space="preserve">Facility              </t>
  </si>
  <si>
    <t>LAETITIA BAM CHC</t>
  </si>
  <si>
    <t>Independent Avenue</t>
  </si>
  <si>
    <t xml:space="preserve">Work Order     </t>
  </si>
  <si>
    <t>Bhisho</t>
  </si>
  <si>
    <t xml:space="preserve">Tender No       </t>
  </si>
  <si>
    <t>SCMU3 - 17/18-0303 - HO</t>
  </si>
  <si>
    <t xml:space="preserve"> </t>
  </si>
  <si>
    <t xml:space="preserve">Contract Term </t>
  </si>
  <si>
    <t>24 MONTHS</t>
  </si>
  <si>
    <r>
      <t xml:space="preserve">WORK  REQUEST : </t>
    </r>
    <r>
      <rPr>
        <b/>
        <sz val="11"/>
        <color rgb="FFFF0000"/>
        <rFont val="Calibri"/>
        <family val="2"/>
        <scheme val="minor"/>
      </rPr>
      <t>Generator is faulty.</t>
    </r>
  </si>
  <si>
    <t>SCHEDULED WORK</t>
  </si>
  <si>
    <t>Item 1</t>
  </si>
  <si>
    <t>Discription</t>
  </si>
  <si>
    <t>Unit</t>
  </si>
  <si>
    <t>Sch No</t>
  </si>
  <si>
    <t>Quantity</t>
  </si>
  <si>
    <t>Rate</t>
  </si>
  <si>
    <t>Amount</t>
  </si>
  <si>
    <t>Sub Total A</t>
  </si>
  <si>
    <t>NON SCHEDULED WORK</t>
  </si>
  <si>
    <t>Item 2</t>
  </si>
  <si>
    <t>Mark -Up</t>
  </si>
  <si>
    <t>RELAY 11 PIN 12V  DC</t>
  </si>
  <si>
    <t>RELAY BASE</t>
  </si>
  <si>
    <t>DEEPSEA CONTROLLER</t>
  </si>
  <si>
    <t>MCB 6A SP</t>
  </si>
  <si>
    <t>RED STOP TWIST RELEASE</t>
  </si>
  <si>
    <t>CONTACT BLOCK 1N/0 + 1N/C</t>
  </si>
  <si>
    <t>Sub Total B</t>
  </si>
  <si>
    <t>LABOUR</t>
  </si>
  <si>
    <t>Item 3</t>
  </si>
  <si>
    <t xml:space="preserve"> (Normal Rate)</t>
  </si>
  <si>
    <t>Techinician</t>
  </si>
  <si>
    <t>HRS</t>
  </si>
  <si>
    <t xml:space="preserve"> Senior Artisan  </t>
  </si>
  <si>
    <t>Artisan  (Trade Tested)</t>
  </si>
  <si>
    <t>Utility Man (Non - Trade Tested)</t>
  </si>
  <si>
    <t>Artisan  Aid</t>
  </si>
  <si>
    <t>General Worker</t>
  </si>
  <si>
    <t>Sub Total C</t>
  </si>
  <si>
    <t>TRANSPORT</t>
  </si>
  <si>
    <t>Item 4</t>
  </si>
  <si>
    <t>Destinantion</t>
  </si>
  <si>
    <t>No of Trips</t>
  </si>
  <si>
    <t>KMs</t>
  </si>
  <si>
    <t>Port Elizabeth office to Laetitia Bam</t>
  </si>
  <si>
    <t xml:space="preserve">  CHC and back.</t>
  </si>
  <si>
    <t>Sub Total D</t>
  </si>
  <si>
    <t xml:space="preserve"> Sub Total (A+B+C+D)</t>
  </si>
  <si>
    <t>Sub Total</t>
  </si>
  <si>
    <t>JOSE PEARSON TB HOSPITAL</t>
  </si>
  <si>
    <t>WORK  REQUEST : Phamarcy building dep needs to be connected to the gen</t>
  </si>
  <si>
    <t>MarK UP</t>
  </si>
  <si>
    <t>Port Elizabeth office to Jose Pearson</t>
  </si>
  <si>
    <t xml:space="preserve"> TB Hospital and back.</t>
  </si>
  <si>
    <t>NEW BRIGHTON MORTUARY</t>
  </si>
  <si>
    <r>
      <t xml:space="preserve">WORK  REQUEST : </t>
    </r>
    <r>
      <rPr>
        <b/>
        <sz val="11"/>
        <color theme="8" tint="-0.249977111117893"/>
        <rFont val="Calibri"/>
        <family val="2"/>
        <scheme val="minor"/>
      </rPr>
      <t>Gen  does not start.</t>
    </r>
  </si>
  <si>
    <t xml:space="preserve">Port Elizabeth office to New Brighton </t>
  </si>
  <si>
    <t xml:space="preserve"> Mortuary and back.</t>
  </si>
  <si>
    <t>DORA NGINZA HOSPITAL</t>
  </si>
  <si>
    <r>
      <t xml:space="preserve">WORK  REQUEST : </t>
    </r>
    <r>
      <rPr>
        <b/>
        <sz val="11"/>
        <color theme="8" tint="-0.249977111117893"/>
        <rFont val="Calibri"/>
        <family val="2"/>
        <scheme val="minor"/>
      </rPr>
      <t>Request to repair faulty cable connecting to thechange over switch.</t>
    </r>
  </si>
  <si>
    <t>Mark - Up</t>
  </si>
  <si>
    <t xml:space="preserve">ELECTRO PHASE FAILER RELAY 400V </t>
  </si>
  <si>
    <t>10 X 38mm FUSE 100KVA</t>
  </si>
  <si>
    <t>Port Elizabeth office to Dora Nginza</t>
  </si>
  <si>
    <t>Hospital and back.</t>
  </si>
  <si>
    <r>
      <t>WORK  REQUEST :</t>
    </r>
    <r>
      <rPr>
        <b/>
        <sz val="11"/>
        <color theme="8" tint="-0.249977111117893"/>
        <rFont val="Calibri"/>
        <family val="2"/>
        <scheme val="minor"/>
      </rPr>
      <t xml:space="preserve"> Gen did not start.</t>
    </r>
  </si>
  <si>
    <t xml:space="preserve">Port Elizabeth office to Laetitia Bam </t>
  </si>
  <si>
    <t>CHC and back.</t>
  </si>
  <si>
    <t>13/2/2019</t>
  </si>
  <si>
    <t>MOTHERWELL CHC</t>
  </si>
  <si>
    <r>
      <t>WORK  REQUEST :</t>
    </r>
    <r>
      <rPr>
        <b/>
        <sz val="11"/>
        <color theme="8" tint="-0.249977111117893"/>
        <rFont val="Calibri"/>
        <family val="2"/>
        <scheme val="minor"/>
      </rPr>
      <t xml:space="preserve"> Request to repair gen ,not staring.</t>
    </r>
  </si>
  <si>
    <t xml:space="preserve">Port Elizabeth office to Motherwell </t>
  </si>
  <si>
    <t>18/2/2019</t>
  </si>
  <si>
    <r>
      <t>WORK  REQUEST :</t>
    </r>
    <r>
      <rPr>
        <b/>
        <sz val="11"/>
        <color theme="8" tint="-0.249977111117893"/>
        <rFont val="Calibri"/>
        <family val="2"/>
        <scheme val="minor"/>
      </rPr>
      <t xml:space="preserve"> Repair to faulty gen keeps on tripping.</t>
    </r>
  </si>
  <si>
    <t>16/2/2019</t>
  </si>
  <si>
    <t>ORSMOND TB HOSPITAL</t>
  </si>
  <si>
    <r>
      <t>WORK  REQUEST :</t>
    </r>
    <r>
      <rPr>
        <b/>
        <sz val="11"/>
        <color theme="8" tint="-0.249977111117893"/>
        <rFont val="Calibri"/>
        <family val="2"/>
        <scheme val="minor"/>
      </rPr>
      <t xml:space="preserve"> Gen faulty.</t>
    </r>
  </si>
  <si>
    <t xml:space="preserve">Port Elizabeth office to Orsmmon TB hospital </t>
  </si>
  <si>
    <t>and back.</t>
  </si>
  <si>
    <r>
      <t>WORK  REQUEST :</t>
    </r>
    <r>
      <rPr>
        <b/>
        <sz val="11"/>
        <color theme="8" tint="-0.249977111117893"/>
        <rFont val="Calibri"/>
        <family val="2"/>
        <scheme val="minor"/>
      </rPr>
      <t xml:space="preserve"> Repair to a faulty  gen and diesel pump.</t>
    </r>
  </si>
  <si>
    <t>ROTARY PUMP</t>
  </si>
  <si>
    <t xml:space="preserve">BOND ADHESIVE </t>
  </si>
  <si>
    <t xml:space="preserve">Port Elizabeth office to Jose Pearson </t>
  </si>
  <si>
    <t xml:space="preserve">  TB and back.</t>
  </si>
  <si>
    <t>LIVINGSTONE HOSPITAL</t>
  </si>
  <si>
    <r>
      <t xml:space="preserve">WORK  REQUEST : </t>
    </r>
    <r>
      <rPr>
        <b/>
        <sz val="11"/>
        <color theme="8" tint="-0.249977111117893"/>
        <rFont val="Calibri"/>
        <family val="2"/>
        <scheme val="minor"/>
      </rPr>
      <t>Repair to faulty gen.</t>
    </r>
  </si>
  <si>
    <t>BATTERY 689 SHD</t>
  </si>
  <si>
    <t xml:space="preserve">BATTERY 689 </t>
  </si>
  <si>
    <t>Port Elizabeth office to Livingstone</t>
  </si>
  <si>
    <t xml:space="preserve"> Hospital  and back.</t>
  </si>
  <si>
    <t>28/3/2019</t>
  </si>
  <si>
    <t xml:space="preserve">    SCMU3 - 17/18-0303 - HO</t>
  </si>
  <si>
    <r>
      <t xml:space="preserve">WORK  REQUEST : </t>
    </r>
    <r>
      <rPr>
        <b/>
        <sz val="11"/>
        <color theme="9" tint="-0.499984740745262"/>
        <rFont val="Calibri"/>
        <family val="2"/>
        <scheme val="minor"/>
      </rPr>
      <t>Generator does not kick start.</t>
    </r>
  </si>
  <si>
    <t>Description</t>
  </si>
  <si>
    <t>Sub  Total</t>
  </si>
  <si>
    <t>Mark - Up 15%</t>
  </si>
  <si>
    <t>SUb  Total  B</t>
  </si>
  <si>
    <t>Port Elizabeth office to Laetitia CHC</t>
  </si>
  <si>
    <t>22/3/2019</t>
  </si>
  <si>
    <t>West End CHC</t>
  </si>
  <si>
    <r>
      <t xml:space="preserve">WORK  REQUEST : </t>
    </r>
    <r>
      <rPr>
        <sz val="11"/>
        <color theme="1"/>
        <rFont val="Calibri"/>
        <family val="2"/>
        <scheme val="minor"/>
      </rPr>
      <t>The generator is leaking oil.</t>
    </r>
  </si>
  <si>
    <t>REAR OIL SEAL  (6105)</t>
  </si>
  <si>
    <t xml:space="preserve">RIMULA R4 X 15W40 </t>
  </si>
  <si>
    <t>Port Elizabeth office to West End</t>
  </si>
  <si>
    <t>Mortuary and back.</t>
  </si>
  <si>
    <t>29/3/2019</t>
  </si>
  <si>
    <t>PORT ELIZABETH HOSPITAL PROV</t>
  </si>
  <si>
    <r>
      <t xml:space="preserve">WORK  REQUEST : </t>
    </r>
    <r>
      <rPr>
        <sz val="11"/>
        <color theme="1"/>
        <rFont val="Calibri"/>
        <family val="2"/>
        <scheme val="minor"/>
      </rPr>
      <t>The back up generator is faulty.</t>
    </r>
  </si>
  <si>
    <t>12 V REALY</t>
  </si>
  <si>
    <t>Port Elizabeth office to Prort Elizabeth Prov</t>
  </si>
  <si>
    <t>16/4/2019</t>
  </si>
  <si>
    <t>DORA  HOSPITAL PROVINCIAL</t>
  </si>
  <si>
    <r>
      <t xml:space="preserve">WORK  REQUEST : </t>
    </r>
    <r>
      <rPr>
        <sz val="11"/>
        <color theme="1"/>
        <rFont val="Calibri"/>
        <family val="2"/>
        <scheme val="minor"/>
      </rPr>
      <t>Casuality generator has a faulty pre - heater.</t>
    </r>
  </si>
  <si>
    <t>ELEMENT (2KW)</t>
  </si>
  <si>
    <t>THERMOSTAT</t>
  </si>
  <si>
    <t>ANTIFREEZE</t>
  </si>
  <si>
    <t>100A (MCB)</t>
  </si>
  <si>
    <t>SAMITE ADAPTOR PLATE</t>
  </si>
  <si>
    <t xml:space="preserve">Port Elizabeth office to  Dora   Ngiza </t>
  </si>
  <si>
    <t>16/3/2019</t>
  </si>
  <si>
    <t>WORK  REQUEST : Back up generator does not start.</t>
  </si>
  <si>
    <t>BATTERY (674)</t>
  </si>
  <si>
    <t>Port Elizabeth office to Orsmond</t>
  </si>
  <si>
    <t>MOUNT ROAD MORTAURY</t>
  </si>
  <si>
    <r>
      <t>WORK  REQUEST :</t>
    </r>
    <r>
      <rPr>
        <sz val="11"/>
        <color theme="1"/>
        <rFont val="Calibri"/>
        <family val="2"/>
        <scheme val="minor"/>
      </rPr>
      <t xml:space="preserve"> Diesel generator is making noise.</t>
    </r>
  </si>
  <si>
    <t xml:space="preserve">Port Elizabeth office to Mount   Road </t>
  </si>
  <si>
    <t xml:space="preserve">PHARMACEUTICAL DEPOT </t>
  </si>
  <si>
    <r>
      <t>WORK  REQUEST :</t>
    </r>
    <r>
      <rPr>
        <sz val="11"/>
        <color theme="1"/>
        <rFont val="Calibri"/>
        <family val="2"/>
        <scheme val="minor"/>
      </rPr>
      <t xml:space="preserve"> The alternator of the generator needs to be repaired.</t>
    </r>
  </si>
  <si>
    <t>24 v ALTERNATOR</t>
  </si>
  <si>
    <t>MAKE UP BRACKET FOR THE ALTERNATOR</t>
  </si>
  <si>
    <t xml:space="preserve">Port Elizabeth office to Pharmaceutical </t>
  </si>
  <si>
    <t>Depot  and back.</t>
  </si>
  <si>
    <t>26/4/2019</t>
  </si>
  <si>
    <t>DORA NGIZA HOSPITAL</t>
  </si>
  <si>
    <r>
      <t>WORK  REQUEST :</t>
    </r>
    <r>
      <rPr>
        <sz val="11"/>
        <color theme="1"/>
        <rFont val="Calibri"/>
        <family val="2"/>
        <scheme val="minor"/>
      </rPr>
      <t xml:space="preserve"> Repair the lovato control and replace the battery charger charger.</t>
    </r>
  </si>
  <si>
    <t>Port Elizabeth office to Dora Ngiza</t>
  </si>
  <si>
    <t>Hospital  and back.</t>
  </si>
  <si>
    <t>24/5/2019</t>
  </si>
  <si>
    <r>
      <t>WORK  REQUEST :</t>
    </r>
    <r>
      <rPr>
        <sz val="11"/>
        <color theme="1"/>
        <rFont val="Calibri"/>
        <family val="2"/>
        <scheme val="minor"/>
      </rPr>
      <t xml:space="preserve"> Repair the lovato control and replace the battery charger .</t>
    </r>
  </si>
  <si>
    <t xml:space="preserve">12V 5A BATTERY CHARGER </t>
  </si>
  <si>
    <t>29/5/2019</t>
  </si>
  <si>
    <r>
      <t>WORK  REQUEST :</t>
    </r>
    <r>
      <rPr>
        <sz val="11"/>
        <color theme="1"/>
        <rFont val="Calibri"/>
        <family val="2"/>
        <scheme val="minor"/>
      </rPr>
      <t xml:space="preserve"> Gen at nurses home needs fuel filter.</t>
    </r>
  </si>
  <si>
    <t>FUEL FILTER</t>
  </si>
  <si>
    <t>HEAD ASSY</t>
  </si>
  <si>
    <t>PE PROVINCIAL HOSPITAL</t>
  </si>
  <si>
    <t>WORK  REQUEST : Exiting tank to be connected to the power generator.</t>
  </si>
  <si>
    <t xml:space="preserve">Straight Coupler </t>
  </si>
  <si>
    <t>16mm Clear Thick Wall</t>
  </si>
  <si>
    <t>Jubilee Clamps</t>
  </si>
  <si>
    <t>25mm Galv Plug</t>
  </si>
  <si>
    <t>10mm Galv Plug</t>
  </si>
  <si>
    <t>G1000 Filter</t>
  </si>
  <si>
    <t>EQL ANG MS</t>
  </si>
  <si>
    <t>Masterbat 15mm</t>
  </si>
  <si>
    <t>Copper Tube 15x 5.5m</t>
  </si>
  <si>
    <t>Galv Hollow Plug</t>
  </si>
  <si>
    <t>Reducer</t>
  </si>
  <si>
    <t>Elbow</t>
  </si>
  <si>
    <t>Equal Tee</t>
  </si>
  <si>
    <t>Male Straight Coupler</t>
  </si>
  <si>
    <t xml:space="preserve"> Unit 2My konos, south end to Port Elizabeth</t>
  </si>
  <si>
    <t xml:space="preserve">  Prov.Hospital  and back.</t>
  </si>
  <si>
    <t>GQEBERA CHC</t>
  </si>
  <si>
    <t>WORK  REQUEST : Rpair faulty generator.</t>
  </si>
  <si>
    <t>Lifting of generator</t>
  </si>
  <si>
    <t xml:space="preserve">6120 Control Module </t>
  </si>
  <si>
    <t>Uni 12 AVR</t>
  </si>
  <si>
    <t>SX460 AVR</t>
  </si>
  <si>
    <t>82KVA Alternator</t>
  </si>
  <si>
    <t>Unit 2My konos, south end to Gqebera CHC</t>
  </si>
  <si>
    <t xml:space="preserve"> and back.</t>
  </si>
  <si>
    <t>PE PHARMACEUTICAL DEPOT</t>
  </si>
  <si>
    <t>WORK  REQUEST : They need the gen batteries to be replaced,the thermostat &amp;pre heated element needs replacement.</t>
  </si>
  <si>
    <t xml:space="preserve">Geyser Element </t>
  </si>
  <si>
    <t>Geyser Thermostat</t>
  </si>
  <si>
    <t>105Ah Battery</t>
  </si>
  <si>
    <t>Antifreeze 10L</t>
  </si>
  <si>
    <t xml:space="preserve">Unit 2 Mykonos, south end to PE </t>
  </si>
  <si>
    <t xml:space="preserve"> Pharmaceutical Depot  and back.</t>
  </si>
  <si>
    <t>WORK  REQUEST : Replace laundry generator battery.</t>
  </si>
  <si>
    <t>689 Battery</t>
  </si>
  <si>
    <t>Livingstone Hospital  and back.</t>
  </si>
  <si>
    <t>WORK  REQUEST : Diesel leaks on the power generator.</t>
  </si>
  <si>
    <t>Fuel Hose</t>
  </si>
  <si>
    <t>Sealing Ring</t>
  </si>
  <si>
    <t>Motherwell CHC  and back.</t>
  </si>
  <si>
    <t>WORK  REQUEST : Generator change over switch is faulty.</t>
  </si>
  <si>
    <t>Degreaser (5L)</t>
  </si>
  <si>
    <r>
      <t>WORK  REQUEST :</t>
    </r>
    <r>
      <rPr>
        <sz val="11"/>
        <color theme="1"/>
        <rFont val="Calibri"/>
        <family val="2"/>
        <scheme val="minor"/>
      </rPr>
      <t xml:space="preserve"> Generator pre heater element &amp; oil filter cap to be replaced.</t>
    </r>
  </si>
  <si>
    <t>Allen plug</t>
  </si>
  <si>
    <t>Geyser element 1,5kw</t>
  </si>
  <si>
    <t>eyser thermostat</t>
  </si>
  <si>
    <t>18 pier St Southend to Gqebera CHC</t>
  </si>
  <si>
    <t xml:space="preserve">  and back.</t>
  </si>
  <si>
    <r>
      <t xml:space="preserve">WORK  REQUEST : </t>
    </r>
    <r>
      <rPr>
        <sz val="11"/>
        <color theme="1"/>
        <rFont val="Calibri"/>
        <family val="2"/>
        <scheme val="minor"/>
      </rPr>
      <t>The generator at B block is not starting.There is also a water leak on the radiator.</t>
    </r>
  </si>
  <si>
    <t>Antifreeze (5L)</t>
  </si>
  <si>
    <t>Radiator hose (57mm)</t>
  </si>
  <si>
    <t>18 pier St Southend to Dora Nginza Hospital</t>
  </si>
  <si>
    <r>
      <t xml:space="preserve">WORK  REQUEST : </t>
    </r>
    <r>
      <rPr>
        <sz val="11"/>
        <color theme="1"/>
        <rFont val="Calibri"/>
        <family val="2"/>
        <scheme val="minor"/>
      </rPr>
      <t>Generator battery burst.</t>
    </r>
  </si>
  <si>
    <t>Battery (674)</t>
  </si>
  <si>
    <t>18 pier St Southend to Elizabeth Donkin  Hospital</t>
  </si>
  <si>
    <r>
      <t xml:space="preserve">WORK  REQUEST : </t>
    </r>
    <r>
      <rPr>
        <sz val="11"/>
        <color theme="1"/>
        <rFont val="Calibri"/>
        <family val="2"/>
        <scheme val="minor"/>
      </rPr>
      <t>Power generator battery burst.</t>
    </r>
  </si>
  <si>
    <t>Battery (688) - 200Ah</t>
  </si>
  <si>
    <t>18 pier St Southend to Elizabeth Pro.  Hospital</t>
  </si>
  <si>
    <r>
      <t xml:space="preserve">WORK  REQUEST : </t>
    </r>
    <r>
      <rPr>
        <sz val="11"/>
        <color theme="1"/>
        <rFont val="Calibri"/>
        <family val="2"/>
        <scheme val="minor"/>
      </rPr>
      <t>The electronic diesel pump needs to be replaced.</t>
    </r>
  </si>
  <si>
    <t xml:space="preserve"> Pump</t>
  </si>
  <si>
    <t>18 pier St Southend to MountRoad Mortuary</t>
  </si>
  <si>
    <r>
      <t xml:space="preserve">WORK  REQUEST : </t>
    </r>
    <r>
      <rPr>
        <sz val="11"/>
        <color theme="1"/>
        <rFont val="Calibri"/>
        <family val="2"/>
        <scheme val="minor"/>
      </rPr>
      <t>Standby generator is faulty.</t>
    </r>
  </si>
  <si>
    <t>18 pier St Southend to Uitenhage Hospital</t>
  </si>
  <si>
    <t>WORK  REQUEST : The generato keeps switching its self off.</t>
  </si>
  <si>
    <t>Fuel hose</t>
  </si>
  <si>
    <t>18 pier St Southend to Jose Pearson TB  Hospital</t>
  </si>
  <si>
    <r>
      <t xml:space="preserve">WORK  REQUEST : </t>
    </r>
    <r>
      <rPr>
        <sz val="11"/>
        <color theme="1"/>
        <rFont val="Calibri"/>
        <family val="2"/>
        <scheme val="minor"/>
      </rPr>
      <t>The generator is not working.</t>
    </r>
  </si>
  <si>
    <t>Battery (690) 150ah</t>
  </si>
  <si>
    <t>18 pier St Southend to Laetitia Bam CHC</t>
  </si>
  <si>
    <r>
      <t xml:space="preserve">WORK  REQUEST : </t>
    </r>
    <r>
      <rPr>
        <sz val="11"/>
        <color theme="1"/>
        <rFont val="Calibri"/>
        <family val="2"/>
        <scheme val="minor"/>
      </rPr>
      <t>Generator is not kicking in.</t>
    </r>
  </si>
  <si>
    <t>18 pier St Southend to Motherwell  CHC</t>
  </si>
  <si>
    <r>
      <t xml:space="preserve">WORK  REQUEST : </t>
    </r>
    <r>
      <rPr>
        <sz val="11"/>
        <color theme="1"/>
        <rFont val="Calibri"/>
        <family val="2"/>
        <scheme val="minor"/>
      </rPr>
      <t>Generator does does not kick in.</t>
    </r>
  </si>
  <si>
    <t>18 pier St Southend to Laetita  CHC</t>
  </si>
  <si>
    <r>
      <t xml:space="preserve">WORK  REQUEST : </t>
    </r>
    <r>
      <rPr>
        <sz val="11"/>
        <color theme="1"/>
        <rFont val="Calibri"/>
        <family val="2"/>
        <scheme val="minor"/>
      </rPr>
      <t>Request for repair of faulty power gen is not working.</t>
    </r>
  </si>
  <si>
    <t>12mm Terminal Yellow</t>
  </si>
  <si>
    <t>6 x 3 mm Lug</t>
  </si>
  <si>
    <t>Insulation Tape yellow</t>
  </si>
  <si>
    <t>Insulation Tape white</t>
  </si>
  <si>
    <t>Charging services</t>
  </si>
  <si>
    <t>AVR SX 440</t>
  </si>
  <si>
    <t>18 pier St Southend to PE Prov Hospital</t>
  </si>
  <si>
    <r>
      <t xml:space="preserve">WORK  REQUEST : </t>
    </r>
    <r>
      <rPr>
        <sz val="11"/>
        <color theme="1"/>
        <rFont val="Calibri"/>
        <family val="2"/>
        <scheme val="minor"/>
      </rPr>
      <t>Back up generator delayed pick up by 30 seconds.</t>
    </r>
  </si>
  <si>
    <t>18 pier St Southend to Osmond TB Hospital</t>
  </si>
  <si>
    <r>
      <t xml:space="preserve">WORK  REQUEST : </t>
    </r>
    <r>
      <rPr>
        <sz val="11"/>
        <color theme="1"/>
        <rFont val="Calibri"/>
        <family val="2"/>
        <scheme val="minor"/>
      </rPr>
      <t>Request for repair of faulty power generator is not kicking in.</t>
    </r>
  </si>
  <si>
    <r>
      <t xml:space="preserve">WORK  REQUEST : </t>
    </r>
    <r>
      <rPr>
        <sz val="11"/>
        <color theme="1"/>
        <rFont val="Calibri"/>
        <family val="2"/>
        <scheme val="minor"/>
      </rPr>
      <t>Generator fuel is leaking.</t>
    </r>
  </si>
  <si>
    <t>18 pier St Southend to Dora Nginza</t>
  </si>
  <si>
    <t>18 pier St Southend to PE Prov. Hospital</t>
  </si>
  <si>
    <t xml:space="preserve">GEN Id </t>
  </si>
  <si>
    <t>GEN/NMM/MOT/01</t>
  </si>
  <si>
    <r>
      <t xml:space="preserve">WORK  REQUEST : </t>
    </r>
    <r>
      <rPr>
        <sz val="11"/>
        <color theme="1"/>
        <rFont val="Calibri"/>
        <family val="2"/>
        <scheme val="minor"/>
      </rPr>
      <t>Generator fuse blown .</t>
    </r>
  </si>
  <si>
    <t>18 pier St Southend to Motherwell CHC</t>
  </si>
  <si>
    <t>GEN Id</t>
  </si>
  <si>
    <t>GEN/NMM/WES/01</t>
  </si>
  <si>
    <r>
      <t xml:space="preserve">WORK  REQUEST : </t>
    </r>
    <r>
      <rPr>
        <sz val="11"/>
        <color theme="1"/>
        <rFont val="Calibri"/>
        <family val="2"/>
        <scheme val="minor"/>
      </rPr>
      <t>Generator not working.</t>
    </r>
  </si>
  <si>
    <t>Battery 638</t>
  </si>
  <si>
    <t>18 pier St Southend to West End CHC</t>
  </si>
  <si>
    <t>GEN/NMM/DOR/05</t>
  </si>
  <si>
    <r>
      <t xml:space="preserve">WORK  REQUEST : </t>
    </r>
    <r>
      <rPr>
        <sz val="11"/>
        <color theme="1"/>
        <rFont val="Calibri"/>
        <family val="2"/>
        <scheme val="minor"/>
      </rPr>
      <t>Change over switch is  faulty in lab.</t>
    </r>
  </si>
  <si>
    <t>18 pier St Southend to Dora Ngiza Hospital</t>
  </si>
  <si>
    <t>GEN/NMM/DON/01</t>
  </si>
  <si>
    <r>
      <t xml:space="preserve">WORK  REQUEST : </t>
    </r>
    <r>
      <rPr>
        <sz val="11"/>
        <color theme="1"/>
        <rFont val="Calibri"/>
        <family val="2"/>
        <scheme val="minor"/>
      </rPr>
      <t>Generator is faulty.</t>
    </r>
  </si>
  <si>
    <t>VDO Fuel sender unit 0 - 180 ohms</t>
  </si>
  <si>
    <t>Courer</t>
  </si>
  <si>
    <t>18 pier St Southend to Elizabeth Donkin Hospital</t>
  </si>
  <si>
    <t>GEN/NMM/JOS/01</t>
  </si>
  <si>
    <r>
      <t xml:space="preserve">WORK  REQUEST : </t>
    </r>
    <r>
      <rPr>
        <sz val="11"/>
        <color theme="1"/>
        <rFont val="Calibri"/>
        <family val="2"/>
        <scheme val="minor"/>
      </rPr>
      <t>Generator not kicking in.</t>
    </r>
  </si>
  <si>
    <t>R120 ASS p/pump</t>
  </si>
  <si>
    <t>18 pier St Southend to Jose Pearson TB Hospital</t>
  </si>
  <si>
    <t>GEN/NMM/LIV/02</t>
  </si>
  <si>
    <t>WORK  REQUEST : Request for repair of power generator GEN/NMM/LIV/01 ,GEN/NMM/LIV/02 faulty battery charger and                                             GEN/NMM/LIV/03 faulty earth leakage and battery charger.</t>
  </si>
  <si>
    <t>63A isolater</t>
  </si>
  <si>
    <t>Monitor</t>
  </si>
  <si>
    <t>Battery charger</t>
  </si>
  <si>
    <t xml:space="preserve">General Worker   </t>
  </si>
  <si>
    <t>14 Milner Rd ,Mt Pleasant   to  Living  Hospital</t>
  </si>
  <si>
    <t>50 KVA Alternator  double bearings</t>
  </si>
  <si>
    <t>SX 460 AVR</t>
  </si>
  <si>
    <t>Approved Quotation</t>
  </si>
  <si>
    <t>General Worker   (2)</t>
  </si>
  <si>
    <t>14 Milner Rd ,Mt Pleasant  PE to PE Prov. Hospital</t>
  </si>
  <si>
    <r>
      <t xml:space="preserve">WORK  REQUEST : </t>
    </r>
    <r>
      <rPr>
        <sz val="11"/>
        <color theme="1"/>
        <rFont val="Calibri"/>
        <family val="2"/>
        <scheme val="minor"/>
      </rPr>
      <t>Repairs to fuel hose and heater hose for generator.</t>
    </r>
  </si>
  <si>
    <t>Fuel line</t>
  </si>
  <si>
    <t>Hose (5m)</t>
  </si>
  <si>
    <t>14 Milner Rd ,Mt Pleasant  PE to Elizabeth Donkin Hospital</t>
  </si>
  <si>
    <t>GEN/NMM/DOR/01</t>
  </si>
  <si>
    <r>
      <t xml:space="preserve">WORK  REQUEST : </t>
    </r>
    <r>
      <rPr>
        <sz val="11"/>
        <color theme="1"/>
        <rFont val="Calibri"/>
        <family val="2"/>
        <scheme val="minor"/>
      </rPr>
      <t>Casual generator  is faulty at Dora Ngiza Hospital</t>
    </r>
    <r>
      <rPr>
        <b/>
        <sz val="11"/>
        <color theme="1"/>
        <rFont val="Calibri"/>
        <family val="2"/>
        <scheme val="minor"/>
      </rPr>
      <t>.</t>
    </r>
  </si>
  <si>
    <t>Office to Dora Ngiza Hospital</t>
  </si>
  <si>
    <r>
      <t xml:space="preserve">WORK  REQUEST : </t>
    </r>
    <r>
      <rPr>
        <sz val="11"/>
        <color theme="1"/>
        <rFont val="Calibri"/>
        <family val="2"/>
        <scheme val="minor"/>
      </rPr>
      <t>Casualty generator is leaking oil.</t>
    </r>
  </si>
  <si>
    <t>Recondition of the engine (Subcob )</t>
  </si>
  <si>
    <t>General Worker   (3)</t>
  </si>
  <si>
    <r>
      <t xml:space="preserve">WORK  REQUEST : </t>
    </r>
    <r>
      <rPr>
        <sz val="11"/>
        <color theme="1"/>
        <rFont val="Calibri"/>
        <family val="2"/>
        <scheme val="minor"/>
      </rPr>
      <t>Generator leaking oil.</t>
    </r>
  </si>
  <si>
    <t>Office to West End CHC</t>
  </si>
  <si>
    <t>Office to Elizabeth Donking Hospital</t>
  </si>
  <si>
    <r>
      <t xml:space="preserve">WORK  REQUEST : </t>
    </r>
    <r>
      <rPr>
        <sz val="11"/>
        <color theme="1"/>
        <rFont val="Calibri"/>
        <family val="2"/>
        <scheme val="minor"/>
      </rPr>
      <t>Water jacket heater not working.</t>
    </r>
  </si>
  <si>
    <t>Thermostat</t>
  </si>
  <si>
    <t xml:space="preserve">Mini Geyser </t>
  </si>
  <si>
    <t>Office to Orsmond TB Hospital</t>
  </si>
  <si>
    <t>GEN/NMM/PEP/01</t>
  </si>
  <si>
    <t>Office to PE Prov. Hospital</t>
  </si>
  <si>
    <t>GEN/NMM/LIV/01</t>
  </si>
  <si>
    <r>
      <t xml:space="preserve">WORK  REQUEST : </t>
    </r>
    <r>
      <rPr>
        <sz val="11"/>
        <color theme="1"/>
        <rFont val="Calibri"/>
        <family val="2"/>
        <scheme val="minor"/>
      </rPr>
      <t>Generator not starting.</t>
    </r>
  </si>
  <si>
    <t>Office to Livingston Hospital</t>
  </si>
  <si>
    <t>GEN/NMM/NEW/01</t>
  </si>
  <si>
    <t>Battery 674</t>
  </si>
  <si>
    <t>Office to New Brighton Mortuary</t>
  </si>
  <si>
    <t>Battery 658</t>
  </si>
  <si>
    <t>Office to West End</t>
  </si>
  <si>
    <t>Battery 682</t>
  </si>
  <si>
    <t>60A Circuit Breaker</t>
  </si>
  <si>
    <r>
      <t xml:space="preserve">WORK  REQUEST : </t>
    </r>
    <r>
      <rPr>
        <sz val="11"/>
        <color theme="1"/>
        <rFont val="Calibri"/>
        <family val="2"/>
        <scheme val="minor"/>
      </rPr>
      <t>Connection of other areas to the generator.</t>
    </r>
  </si>
  <si>
    <t>Spray fast dry</t>
  </si>
  <si>
    <t xml:space="preserve">Water  paper sheet </t>
  </si>
  <si>
    <t>Water paper sheet grit</t>
  </si>
  <si>
    <t>Office to New Brighston Forensic</t>
  </si>
  <si>
    <r>
      <t xml:space="preserve">WORK  REQUEST : </t>
    </r>
    <r>
      <rPr>
        <sz val="11"/>
        <color theme="1"/>
        <rFont val="Calibri"/>
        <family val="2"/>
        <scheme val="minor"/>
      </rPr>
      <t>Generator not strting up.</t>
    </r>
  </si>
  <si>
    <t>Office to Jose Pearson TB Hospital</t>
  </si>
  <si>
    <r>
      <t xml:space="preserve">WORK  REQUEST : </t>
    </r>
    <r>
      <rPr>
        <sz val="11"/>
        <color theme="1"/>
        <rFont val="Calibri"/>
        <family val="2"/>
        <scheme val="minor"/>
      </rPr>
      <t>Stand by generator is faulty.</t>
    </r>
  </si>
  <si>
    <t>Control module (7320 Deep sea)</t>
  </si>
  <si>
    <t>Battery 689</t>
  </si>
  <si>
    <t>Battery terminals</t>
  </si>
  <si>
    <t>Office to  Livingston Hospital  and back.</t>
  </si>
  <si>
    <t>Water sep</t>
  </si>
  <si>
    <t>Diesel filter</t>
  </si>
  <si>
    <t>Diesel fix</t>
  </si>
  <si>
    <t>Office to Jose Pearson TB Hospital and back</t>
  </si>
  <si>
    <r>
      <t xml:space="preserve">WORK  REQUEST : </t>
    </r>
    <r>
      <rPr>
        <sz val="11"/>
        <color theme="1"/>
        <rFont val="Calibri"/>
        <family val="2"/>
        <scheme val="minor"/>
      </rPr>
      <t>Generator exhaust is faulty and battery tail is leaking.</t>
    </r>
  </si>
  <si>
    <t>Pipe flex</t>
  </si>
  <si>
    <t>Battery 683</t>
  </si>
  <si>
    <t>Office to Motherwell chc and back</t>
  </si>
  <si>
    <t>Dora Ngiza chc</t>
  </si>
  <si>
    <t>ECDOH   102875</t>
  </si>
  <si>
    <r>
      <t xml:space="preserve">WORK  REQUEST : </t>
    </r>
    <r>
      <rPr>
        <sz val="11"/>
        <color theme="1"/>
        <rFont val="Calibri"/>
        <family val="2"/>
        <scheme val="minor"/>
      </rPr>
      <t>4 X Generator batteries to bechanged.</t>
    </r>
  </si>
  <si>
    <t>695SHD (B183C) - 12V 220AH SMF</t>
  </si>
  <si>
    <t>683HC (B121C) - 12V 140AH SMF</t>
  </si>
  <si>
    <t>Office to Dora Ngiz aHospital and back</t>
  </si>
  <si>
    <t>GEN ID</t>
  </si>
  <si>
    <t>GEN/NMM/ORS/01</t>
  </si>
  <si>
    <t>Office to Orsmond TB Hospital and back</t>
  </si>
  <si>
    <t>GEN/NMM/DOR/04</t>
  </si>
  <si>
    <t>Office to EMS Dora Ngiza and back</t>
  </si>
  <si>
    <t>GEN/NMM/UFP/01</t>
  </si>
  <si>
    <r>
      <t xml:space="preserve">WORK  REQUEST : </t>
    </r>
    <r>
      <rPr>
        <sz val="11"/>
        <color theme="1"/>
        <rFont val="Calibri"/>
        <family val="2"/>
        <scheme val="minor"/>
      </rPr>
      <t>Generator battery is faulty</t>
    </r>
  </si>
  <si>
    <t>Battery 646</t>
  </si>
  <si>
    <t>Office to Unitenhage Frensic phat and back</t>
  </si>
  <si>
    <t>GEN/NMM/DOR/01-04</t>
  </si>
  <si>
    <r>
      <t xml:space="preserve">WORK  REQUEST : </t>
    </r>
    <r>
      <rPr>
        <sz val="11"/>
        <color theme="1"/>
        <rFont val="Calibri"/>
        <family val="2"/>
        <scheme val="minor"/>
      </rPr>
      <t>4 x generators batteries to be changed</t>
    </r>
  </si>
  <si>
    <t>Battery  (695)</t>
  </si>
  <si>
    <t>Battery  (683)</t>
  </si>
  <si>
    <t>scrap value back</t>
  </si>
  <si>
    <t>Office to Dora Ngiza Hospital  and back</t>
  </si>
  <si>
    <t>GEN/NMM/JOS/02</t>
  </si>
  <si>
    <r>
      <t xml:space="preserve">WORK  REQUEST : </t>
    </r>
    <r>
      <rPr>
        <sz val="11"/>
        <color theme="1"/>
        <rFont val="Calibri"/>
        <family val="2"/>
        <scheme val="minor"/>
      </rPr>
      <t>Repair of generator cover &amp; 2 generator batteries are not working.</t>
    </r>
  </si>
  <si>
    <t>Battery (683)</t>
  </si>
  <si>
    <t>Laser cut &amp; bend</t>
  </si>
  <si>
    <t>Consumables</t>
  </si>
  <si>
    <t>Office to Jose Pearson Sant Hospital  and back</t>
  </si>
  <si>
    <t>GEN/NMM/GQE/01</t>
  </si>
  <si>
    <t>Office to Gqebera chc  and back</t>
  </si>
  <si>
    <t>GEN/NMM/DOR/03</t>
  </si>
  <si>
    <r>
      <t xml:space="preserve">WORK  REQUEST : </t>
    </r>
    <r>
      <rPr>
        <sz val="11"/>
        <color theme="1"/>
        <rFont val="Calibri"/>
        <family val="2"/>
        <scheme val="minor"/>
      </rPr>
      <t>Generator leaking diesel at casualty</t>
    </r>
  </si>
  <si>
    <t xml:space="preserve">General Worker </t>
  </si>
  <si>
    <t>GEN/NMM/LIV/04</t>
  </si>
  <si>
    <r>
      <t xml:space="preserve">WORK  REQUEST : </t>
    </r>
    <r>
      <rPr>
        <sz val="11"/>
        <color theme="1"/>
        <rFont val="Calibri"/>
        <family val="2"/>
        <scheme val="minor"/>
      </rPr>
      <t>Request -battery for theatre generator</t>
    </r>
  </si>
  <si>
    <t>Battery  683</t>
  </si>
  <si>
    <t>Office to Livingston Hospital  and back</t>
  </si>
  <si>
    <t>GEN/NMM/LAE/01</t>
  </si>
  <si>
    <t>Office to Laetia Bam chc and back</t>
  </si>
  <si>
    <t>GEN/NMM/UIT/01</t>
  </si>
  <si>
    <t>Office to Unitenhage Prov Hospital and back</t>
  </si>
  <si>
    <t>Office to Gqebera chc and back</t>
  </si>
  <si>
    <t>GEN/NMM/PEP/04</t>
  </si>
  <si>
    <r>
      <t xml:space="preserve">WORK  REQUEST : </t>
    </r>
    <r>
      <rPr>
        <sz val="11"/>
        <color theme="1"/>
        <rFont val="Calibri"/>
        <family val="2"/>
        <scheme val="minor"/>
      </rPr>
      <t>Site side power generator is faulty.</t>
    </r>
  </si>
  <si>
    <t>SCRAP</t>
  </si>
  <si>
    <t>Office to PE provincial Hospital and back</t>
  </si>
  <si>
    <t>GEN/NMM/LIV/05&amp;02</t>
  </si>
  <si>
    <r>
      <t xml:space="preserve">WORK  REQUEST : </t>
    </r>
    <r>
      <rPr>
        <sz val="11"/>
        <color theme="1"/>
        <rFont val="Calibri"/>
        <family val="2"/>
        <scheme val="minor"/>
      </rPr>
      <t>2 x generators faulty (ICU +Casualty)</t>
    </r>
  </si>
  <si>
    <t>Office to Livingston Hospital and back</t>
  </si>
  <si>
    <t>GEN/NMM/DOR/02</t>
  </si>
  <si>
    <r>
      <t xml:space="preserve">WORK  REQUEST : </t>
    </r>
    <r>
      <rPr>
        <sz val="11"/>
        <color theme="1"/>
        <rFont val="Calibri"/>
        <family val="2"/>
        <scheme val="minor"/>
      </rPr>
      <t>Power generator in main theatre is  faulty.</t>
    </r>
  </si>
  <si>
    <t>Water trap filter</t>
  </si>
  <si>
    <t>Office to Dora Ngiza  Hospital and back</t>
  </si>
  <si>
    <t>40 A CBI</t>
  </si>
  <si>
    <t>GEN/NMM/GEL/01</t>
  </si>
  <si>
    <r>
      <t xml:space="preserve">WORK  REQUEST : </t>
    </r>
    <r>
      <rPr>
        <sz val="11"/>
        <color theme="1"/>
        <rFont val="Calibri"/>
        <family val="2"/>
        <scheme val="minor"/>
      </rPr>
      <t>Request repairs for generator that is leaking diesel</t>
    </r>
  </si>
  <si>
    <t>Repairs to the tank- welding</t>
  </si>
  <si>
    <t>Office to Galvendale Phathology  and back</t>
  </si>
  <si>
    <t>N/A</t>
  </si>
  <si>
    <r>
      <t xml:space="preserve">WORK  REQUEST : </t>
    </r>
    <r>
      <rPr>
        <sz val="11"/>
        <color theme="1"/>
        <rFont val="Calibri"/>
        <family val="2"/>
        <scheme val="minor"/>
      </rPr>
      <t>Generator needs repairs</t>
    </r>
  </si>
  <si>
    <t>Office to Struandale Clinic and back</t>
  </si>
  <si>
    <t>GEN/NMM/PEP/02</t>
  </si>
  <si>
    <r>
      <t>WORK  REQUEST : G</t>
    </r>
    <r>
      <rPr>
        <sz val="11"/>
        <color theme="1"/>
        <rFont val="Calibri"/>
        <family val="2"/>
        <scheme val="minor"/>
      </rPr>
      <t>enerator diesel is leaking</t>
    </r>
  </si>
  <si>
    <t>Straight rad hose 100mm</t>
  </si>
  <si>
    <t>Straight rad hose 50mm</t>
  </si>
  <si>
    <t>Straight rad hose 75mm</t>
  </si>
  <si>
    <t>Clamps (95 x131mm)</t>
  </si>
  <si>
    <t>Clamps (51 x76 mm)</t>
  </si>
  <si>
    <t>Clamps (70 x 95 mm)</t>
  </si>
  <si>
    <t>Clamps (76 x 102 mm)</t>
  </si>
  <si>
    <t>Staright rad hose (89mm)</t>
  </si>
  <si>
    <t xml:space="preserve">Coolant </t>
  </si>
  <si>
    <t>Bio d extra</t>
  </si>
  <si>
    <t>Office to PE Pronvicial and back</t>
  </si>
  <si>
    <r>
      <t xml:space="preserve">WORK  REQUEST : </t>
    </r>
    <r>
      <rPr>
        <sz val="11"/>
        <color theme="1"/>
        <rFont val="Calibri"/>
        <family val="2"/>
        <scheme val="minor"/>
      </rPr>
      <t>Generator stater is faulty</t>
    </r>
  </si>
  <si>
    <t>Office to West End and back</t>
  </si>
  <si>
    <r>
      <t xml:space="preserve">WORK  REQUEST : </t>
    </r>
    <r>
      <rPr>
        <sz val="11"/>
        <color theme="1"/>
        <rFont val="Calibri"/>
        <family val="2"/>
        <scheme val="minor"/>
      </rPr>
      <t>Casualty generator is fautly</t>
    </r>
  </si>
  <si>
    <r>
      <t xml:space="preserve">WORK  REQUEST : </t>
    </r>
    <r>
      <rPr>
        <sz val="11"/>
        <color theme="1"/>
        <rFont val="Calibri"/>
        <family val="2"/>
        <scheme val="minor"/>
      </rPr>
      <t>Generator is faulty</t>
    </r>
  </si>
  <si>
    <t>Rimula R4 W40</t>
  </si>
  <si>
    <t>Office to Dora Ngiza Hospital and back</t>
  </si>
  <si>
    <t>GEN/NMM/MOU/01</t>
  </si>
  <si>
    <t xml:space="preserve">Fuel filter </t>
  </si>
  <si>
    <t>Office toMt Road  Forensic and back</t>
  </si>
  <si>
    <t>3 KW barrel fan</t>
  </si>
  <si>
    <t>Ducting</t>
  </si>
  <si>
    <t>Jointer</t>
  </si>
  <si>
    <t>Set screw</t>
  </si>
  <si>
    <t>Cement (25Kg)</t>
  </si>
  <si>
    <t>Bolts nuts &amp; washers</t>
  </si>
  <si>
    <t>Stud &amp; nut</t>
  </si>
  <si>
    <t>Fan belt</t>
  </si>
  <si>
    <t>Grun</t>
  </si>
  <si>
    <t>Spiral bing</t>
  </si>
  <si>
    <t>Flex conduict</t>
  </si>
  <si>
    <t>3/8 Fuel hose</t>
  </si>
  <si>
    <t>8 mm  fuel hose</t>
  </si>
  <si>
    <t>Clamps</t>
  </si>
  <si>
    <t>Alternator</t>
  </si>
  <si>
    <t>Degreaser</t>
  </si>
  <si>
    <t>Artisan  Aid (2)</t>
  </si>
  <si>
    <t>Office to West End  and back</t>
  </si>
  <si>
    <t>GEN/NMM/</t>
  </si>
  <si>
    <r>
      <t xml:space="preserve">WORK  REQUEST : </t>
    </r>
    <r>
      <rPr>
        <sz val="11"/>
        <color theme="1"/>
        <rFont val="Calibri"/>
        <family val="2"/>
        <scheme val="minor"/>
      </rPr>
      <t>Collection of generator from PE Medical stores to Walton Building Plus service</t>
    </r>
  </si>
  <si>
    <t>Major service  0 - 200KVA</t>
  </si>
  <si>
    <t>Hose (19mm)</t>
  </si>
  <si>
    <t>Clamps hose</t>
  </si>
  <si>
    <t>Crane hire</t>
  </si>
  <si>
    <t>Cable tie</t>
  </si>
  <si>
    <t>Repairs to alternator</t>
  </si>
  <si>
    <t>Tape 48 mm</t>
  </si>
  <si>
    <t>Tape 18 x 40m</t>
  </si>
  <si>
    <t>Dulux 600ml</t>
  </si>
  <si>
    <t>Car gun bandage</t>
  </si>
  <si>
    <t>Lug 35 x 10</t>
  </si>
  <si>
    <t>Battery bax</t>
  </si>
  <si>
    <t>H/Clamp</t>
  </si>
  <si>
    <t>H/Clamp (16 -32)</t>
  </si>
  <si>
    <t>Sleeve 16mm</t>
  </si>
  <si>
    <t>Repair sil + clamp</t>
  </si>
  <si>
    <t>Channel (76 x 38)</t>
  </si>
  <si>
    <t>Lapp olflex classic</t>
  </si>
  <si>
    <t>Fuse ( 2x 58w)</t>
  </si>
  <si>
    <t>Led glass</t>
  </si>
  <si>
    <t>Gland</t>
  </si>
  <si>
    <t>Lock nut</t>
  </si>
  <si>
    <t>Flat twin earth 2,5 x 2</t>
  </si>
  <si>
    <t>Gland nr 0</t>
  </si>
  <si>
    <t>Enclouser (380x 600 x210)</t>
  </si>
  <si>
    <t>Lug (25x8)</t>
  </si>
  <si>
    <t>MCB 100A</t>
  </si>
  <si>
    <t>Panel Enclouser(3,5 x 3,5 x 2,4 m)</t>
  </si>
  <si>
    <t>Galv 300mm</t>
  </si>
  <si>
    <t xml:space="preserve">Shutterply pine </t>
  </si>
  <si>
    <t>Repairs to batteyr charger alternator</t>
  </si>
  <si>
    <t>Belt</t>
  </si>
  <si>
    <t>Screw set &amp; nut</t>
  </si>
  <si>
    <t>Cement (25kg)</t>
  </si>
  <si>
    <t>Tico Pad</t>
  </si>
  <si>
    <t>MCB 10A</t>
  </si>
  <si>
    <t>MCB 6A</t>
  </si>
  <si>
    <t>MCB 20A</t>
  </si>
  <si>
    <t>Motor Change Over Switch (160A)</t>
  </si>
  <si>
    <t xml:space="preserve">3p terminal shroud </t>
  </si>
  <si>
    <t xml:space="preserve">3P Bridge bar </t>
  </si>
  <si>
    <t>Control module 7320</t>
  </si>
  <si>
    <t xml:space="preserve">Vdo sensor </t>
  </si>
  <si>
    <t>Vdo sensor TEMP</t>
  </si>
  <si>
    <t>Gland nr. 3</t>
  </si>
  <si>
    <t>Shroud no.3</t>
  </si>
  <si>
    <t>Lugs (25x 12)</t>
  </si>
  <si>
    <t>Cable (16mm)</t>
  </si>
  <si>
    <t>Classic box (4x2) 1 way</t>
  </si>
  <si>
    <t>Classic box (4x2) cover</t>
  </si>
  <si>
    <t>Extension box (4x2)</t>
  </si>
  <si>
    <t>Extension box (4x4)</t>
  </si>
  <si>
    <t>Conduit 20mm</t>
  </si>
  <si>
    <t>Holesaw 20mm</t>
  </si>
  <si>
    <t>Saddle 20mm</t>
  </si>
  <si>
    <t>Adaptor male</t>
  </si>
  <si>
    <t>Onesto 63A</t>
  </si>
  <si>
    <t xml:space="preserve">Plate splice </t>
  </si>
  <si>
    <t>MCB 32A</t>
  </si>
  <si>
    <t>Relay base 11 pin</t>
  </si>
  <si>
    <t>Cable (25x4)</t>
  </si>
  <si>
    <t>Flange (100mm)</t>
  </si>
  <si>
    <t>Flange (100mm) bend</t>
  </si>
  <si>
    <t>Flange stright coupler</t>
  </si>
  <si>
    <t>Gutterbolt + nut</t>
  </si>
  <si>
    <t>Relay  11 pin</t>
  </si>
  <si>
    <t xml:space="preserve">Lube filter </t>
  </si>
  <si>
    <t xml:space="preserve">Air filter </t>
  </si>
  <si>
    <t>Sand paper Z20</t>
  </si>
  <si>
    <t>Sand paper 400 GRIT</t>
  </si>
  <si>
    <t>Spray blue</t>
  </si>
  <si>
    <t>Recondition to radiator</t>
  </si>
  <si>
    <t>Washer (M 8 X 22mm)</t>
  </si>
  <si>
    <t xml:space="preserve">Screw   </t>
  </si>
  <si>
    <t>Paint wood</t>
  </si>
  <si>
    <t>Bio extra</t>
  </si>
  <si>
    <t>Crane truck to reposition the gen set</t>
  </si>
  <si>
    <t>Manufacture of louvers</t>
  </si>
  <si>
    <t>Tinting (5L)</t>
  </si>
  <si>
    <t>Paint (5L)</t>
  </si>
  <si>
    <t>Prim Paint (5L)</t>
  </si>
  <si>
    <t>Paint wood primer (5L)</t>
  </si>
  <si>
    <t xml:space="preserve">Screw self </t>
  </si>
  <si>
    <t>Paint mate</t>
  </si>
  <si>
    <t>Sparay paint</t>
  </si>
  <si>
    <t>Hole saw (25mm)</t>
  </si>
  <si>
    <t>Hole saw (32mm)</t>
  </si>
  <si>
    <t>Gland 32</t>
  </si>
  <si>
    <t>Gland seal</t>
  </si>
  <si>
    <t>Tape insulation</t>
  </si>
  <si>
    <t>Lug insulation</t>
  </si>
  <si>
    <t>Silicon (260ml)</t>
  </si>
  <si>
    <t>Office to Walton Conyngham &amp; Back</t>
  </si>
  <si>
    <r>
      <t xml:space="preserve">WORK  REQUEST : </t>
    </r>
    <r>
      <rPr>
        <sz val="11"/>
        <color theme="1"/>
        <rFont val="Calibri"/>
        <family val="2"/>
        <scheme val="minor"/>
      </rPr>
      <t>Power generator is faulty</t>
    </r>
  </si>
  <si>
    <t>Office to Uitenhage Hospital  and back</t>
  </si>
  <si>
    <r>
      <t xml:space="preserve">WORK  REQUEST : </t>
    </r>
    <r>
      <rPr>
        <sz val="11"/>
        <color theme="1"/>
        <rFont val="Calibri"/>
        <family val="2"/>
        <scheme val="minor"/>
      </rPr>
      <t>Power generator is faulty.</t>
    </r>
  </si>
  <si>
    <t>Fuse 10A</t>
  </si>
  <si>
    <t>Relay 11 pin</t>
  </si>
  <si>
    <t>Office to Jose Pearson Hospital and back</t>
  </si>
  <si>
    <r>
      <t>WORK  REQUEST : G</t>
    </r>
    <r>
      <rPr>
        <sz val="11"/>
        <color theme="1"/>
        <rFont val="Calibri"/>
        <family val="2"/>
        <scheme val="minor"/>
      </rPr>
      <t>enerator is faulty.</t>
    </r>
  </si>
  <si>
    <t>Pump</t>
  </si>
  <si>
    <t>Office to Motherwell Hospital and back</t>
  </si>
  <si>
    <r>
      <t>WORK  REQUEST : F</t>
    </r>
    <r>
      <rPr>
        <sz val="11"/>
        <color theme="1"/>
        <rFont val="Calibri"/>
        <family val="2"/>
        <scheme val="minor"/>
      </rPr>
      <t>aulty generator</t>
    </r>
  </si>
  <si>
    <t>Relay</t>
  </si>
  <si>
    <t>Blue piggy</t>
  </si>
  <si>
    <t>Office to West End chc and back</t>
  </si>
  <si>
    <t xml:space="preserve">ECDOH   </t>
  </si>
  <si>
    <r>
      <t xml:space="preserve">WORK  REQUEST : </t>
    </r>
    <r>
      <rPr>
        <sz val="11"/>
        <color theme="1"/>
        <rFont val="Calibri"/>
        <family val="2"/>
        <scheme val="minor"/>
      </rPr>
      <t>Coolant is leaking from the generator</t>
    </r>
  </si>
  <si>
    <t>NO.6 COOLER</t>
  </si>
  <si>
    <t>MANIFOLD</t>
  </si>
  <si>
    <t>NO.2 TURBO</t>
  </si>
  <si>
    <t>NO.24 TURBO</t>
  </si>
  <si>
    <t>NO.29 TURBO</t>
  </si>
  <si>
    <t xml:space="preserve">NO.2 GASKET INTAKE TURBO </t>
  </si>
  <si>
    <t>NO.3 STUD INTAKE</t>
  </si>
  <si>
    <t>NO.13 EXHAUST GASKET</t>
  </si>
  <si>
    <t>NO.7 FLANGE NUT</t>
  </si>
  <si>
    <t>NO11 SEALING KIT</t>
  </si>
  <si>
    <t>NO.12 SEALING RING</t>
  </si>
  <si>
    <t>NO.14 MANIFOLD GASKET</t>
  </si>
  <si>
    <t>NO.15 MANIFOLD SPACER</t>
  </si>
  <si>
    <t>NO.16 MANIFOLD STUD</t>
  </si>
  <si>
    <t>ANTIFREEZE 20L</t>
  </si>
  <si>
    <t>(Overtime 1.5)</t>
  </si>
  <si>
    <t>(Overtime 2)</t>
  </si>
  <si>
    <t>ECDOH  027760</t>
  </si>
  <si>
    <r>
      <t xml:space="preserve">WORK  REQUEST : </t>
    </r>
    <r>
      <rPr>
        <sz val="11"/>
        <color theme="1"/>
        <rFont val="Calibri"/>
        <family val="2"/>
        <scheme val="minor"/>
      </rPr>
      <t>Faulty generator cuts off ,hospital has no electricity</t>
    </r>
  </si>
  <si>
    <t>Fuel regulater</t>
  </si>
  <si>
    <t>ECDOH  029047</t>
  </si>
  <si>
    <t>Motorised change over switch 400A</t>
  </si>
  <si>
    <t xml:space="preserve">Quote No           </t>
  </si>
  <si>
    <t>ECDOH  024023</t>
  </si>
  <si>
    <t>GEN/NMM/DON/05</t>
  </si>
  <si>
    <r>
      <t xml:space="preserve">WORK  REQUEST : </t>
    </r>
    <r>
      <rPr>
        <sz val="11"/>
        <color theme="1"/>
        <rFont val="Calibri"/>
        <family val="2"/>
        <scheme val="minor"/>
      </rPr>
      <t>Generator is  faulty (auto change over)</t>
    </r>
  </si>
  <si>
    <t xml:space="preserve">Motorised change over switch </t>
  </si>
  <si>
    <t xml:space="preserve">General Worker  </t>
  </si>
  <si>
    <t>ECDOH 24700</t>
  </si>
  <si>
    <t>Antifreeze (20)</t>
  </si>
  <si>
    <t>Gaskets</t>
  </si>
  <si>
    <t>Spares from Deutz</t>
  </si>
  <si>
    <r>
      <t xml:space="preserve">WORK  REQUEST : </t>
    </r>
    <r>
      <rPr>
        <sz val="11"/>
        <color theme="1"/>
        <rFont val="Calibri"/>
        <family val="2"/>
        <scheme val="minor"/>
      </rPr>
      <t>Power generator is not starting.</t>
    </r>
  </si>
  <si>
    <t>Powder bond kit</t>
  </si>
  <si>
    <t>Filter and cover seals</t>
  </si>
  <si>
    <t>Office to Jose Pearson Hospital  and back</t>
  </si>
  <si>
    <r>
      <t xml:space="preserve">WORK  REQUEST : </t>
    </r>
    <r>
      <rPr>
        <sz val="11"/>
        <color theme="1"/>
        <rFont val="Calibri"/>
        <family val="2"/>
        <scheme val="minor"/>
      </rPr>
      <t>Faulty generator ( High temperature reading)</t>
    </r>
  </si>
  <si>
    <t>GEN/NMM/QGE/01</t>
  </si>
  <si>
    <t>Vdo senser</t>
  </si>
  <si>
    <t>Office to Gqebera CHC  and back</t>
  </si>
  <si>
    <r>
      <t>WORK  REQUEST :</t>
    </r>
    <r>
      <rPr>
        <sz val="11"/>
        <color theme="1"/>
        <rFont val="Calibri"/>
        <family val="2"/>
        <scheme val="minor"/>
      </rPr>
      <t xml:space="preserve">Faulty generator - cuts off ,hospital has no electricity </t>
    </r>
  </si>
  <si>
    <t>Fuel Regulator</t>
  </si>
  <si>
    <t>AVR SX440</t>
  </si>
  <si>
    <t>Office to Jose Pearson  and back</t>
  </si>
  <si>
    <r>
      <t xml:space="preserve">WORK  REQUEST : </t>
    </r>
    <r>
      <rPr>
        <sz val="11"/>
        <color theme="1"/>
        <rFont val="Calibri"/>
        <family val="2"/>
        <scheme val="minor"/>
      </rPr>
      <t>Faulty generator</t>
    </r>
  </si>
  <si>
    <t>Office to PE Provincial Hospital  and back</t>
  </si>
  <si>
    <r>
      <t xml:space="preserve">WORK  REQUEST : </t>
    </r>
    <r>
      <rPr>
        <sz val="11"/>
        <color theme="1"/>
        <rFont val="Calibri"/>
        <family val="2"/>
        <scheme val="minor"/>
      </rPr>
      <t>Faulty generator ( not starting)</t>
    </r>
  </si>
  <si>
    <t xml:space="preserve">SCHEDULE 1B-6: </t>
  </si>
  <si>
    <t>1B-6</t>
  </si>
  <si>
    <t>TOTAL AMOUNT OF WORKS (EXCL VAT) - CARRIED TO FINAL SUMMARY</t>
  </si>
  <si>
    <r>
      <t xml:space="preserve">Minor Service Cost </t>
    </r>
    <r>
      <rPr>
        <b/>
        <sz val="10"/>
        <rFont val="Arial"/>
        <family val="2"/>
      </rPr>
      <t xml:space="preserve">: </t>
    </r>
    <r>
      <rPr>
        <sz val="10"/>
        <rFont val="Arial"/>
        <family val="2"/>
      </rPr>
      <t>Price per Three Monthly Service / Inspection per machine, as per tasks from the Three Monthly Service Inspection Guideline in C6.</t>
    </r>
  </si>
  <si>
    <r>
      <t xml:space="preserve">Basic burner service: </t>
    </r>
    <r>
      <rPr>
        <sz val="10"/>
        <rFont val="Arial"/>
        <family val="2"/>
      </rPr>
      <t>Price per service as per maunfacturers guideline</t>
    </r>
  </si>
  <si>
    <r>
      <t xml:space="preserve">Metallurgical examination: </t>
    </r>
    <r>
      <rPr>
        <sz val="10"/>
        <rFont val="Arial"/>
        <family val="2"/>
      </rPr>
      <t>Price per service inspection as per maunfacturers guideline</t>
    </r>
  </si>
  <si>
    <t>1.17</t>
  </si>
  <si>
    <t>1.18</t>
  </si>
  <si>
    <t>1.19</t>
  </si>
  <si>
    <t>Zitulele Hospital</t>
  </si>
  <si>
    <t>Canzibe Hospital</t>
  </si>
  <si>
    <t>St Lucy hospital</t>
  </si>
  <si>
    <t>ZITULELE HOSPITAL</t>
  </si>
  <si>
    <t>CANZIBE HOSPITAL</t>
  </si>
  <si>
    <t>ST LUCY HOSPITAL</t>
  </si>
  <si>
    <t>BEDFORD HOSPITAL</t>
  </si>
  <si>
    <t>1.1.1</t>
  </si>
  <si>
    <t>1.1.2</t>
  </si>
  <si>
    <t>1.2.1</t>
  </si>
  <si>
    <t>1.2.2</t>
  </si>
  <si>
    <t>1.3.1</t>
  </si>
  <si>
    <t>1.3.2</t>
  </si>
  <si>
    <t>1.4.1</t>
  </si>
  <si>
    <t>1.4.2</t>
  </si>
  <si>
    <t>1.5,1</t>
  </si>
  <si>
    <t>1.5,2</t>
  </si>
  <si>
    <t>1.6.1</t>
  </si>
  <si>
    <t>1.6.2</t>
  </si>
  <si>
    <t>1.7.1</t>
  </si>
  <si>
    <t>1.7.2</t>
  </si>
  <si>
    <t>1.8.1</t>
  </si>
  <si>
    <t>1.8.2</t>
  </si>
  <si>
    <t>1.9.1</t>
  </si>
  <si>
    <t>1.9.2</t>
  </si>
  <si>
    <t>1.10.1</t>
  </si>
  <si>
    <t>1.10.2</t>
  </si>
  <si>
    <t>1.11.1</t>
  </si>
  <si>
    <t>1.11.2</t>
  </si>
  <si>
    <t>1.12.1</t>
  </si>
  <si>
    <t>1.12.2</t>
  </si>
  <si>
    <t>1.13.1</t>
  </si>
  <si>
    <t>1.13.2</t>
  </si>
  <si>
    <t>1.14.1</t>
  </si>
  <si>
    <t>1.14.2</t>
  </si>
  <si>
    <t>1.15.1</t>
  </si>
  <si>
    <t>1.15.2</t>
  </si>
  <si>
    <t>1.17.1</t>
  </si>
  <si>
    <t>1.17.2</t>
  </si>
  <si>
    <t>1.18.1</t>
  </si>
  <si>
    <t>1.18.2</t>
  </si>
  <si>
    <t>1.19.1</t>
  </si>
  <si>
    <t>1.19.2</t>
  </si>
  <si>
    <t>1.20</t>
  </si>
  <si>
    <t>1.20.1</t>
  </si>
  <si>
    <t>1.21</t>
  </si>
  <si>
    <t>1.21.1</t>
  </si>
  <si>
    <t>1.21.2</t>
  </si>
  <si>
    <t>1.21.3</t>
  </si>
  <si>
    <t>1.21.4</t>
  </si>
  <si>
    <t>1.21.5</t>
  </si>
  <si>
    <t>1.21.6</t>
  </si>
  <si>
    <t>1.21.7</t>
  </si>
  <si>
    <t>1.21.8</t>
  </si>
  <si>
    <t>1.21.9</t>
  </si>
  <si>
    <t>SCMU3-23/24-0790-HO</t>
  </si>
  <si>
    <t xml:space="preserve">BOILER &amp; CALORIFIER SYSTEM </t>
  </si>
  <si>
    <t xml:space="preserve">SCHEDULE 4 : </t>
  </si>
  <si>
    <r>
      <t>TERM REPAIRS SUBJECT TO APPROVAL OF QUOTATION OF THE WORKS</t>
    </r>
    <r>
      <rPr>
        <sz val="10"/>
        <color rgb="FF000000"/>
        <rFont val="Arial"/>
        <family val="2"/>
      </rPr>
      <t xml:space="preserve"> </t>
    </r>
  </si>
  <si>
    <t>GM 2.8</t>
  </si>
  <si>
    <r>
      <rPr>
        <b/>
        <sz val="10"/>
        <rFont val="Arial"/>
        <family val="2"/>
      </rPr>
      <t xml:space="preserve">LABOUR RATES APPLICABLE TO UNSCHEDULED WORK </t>
    </r>
    <r>
      <rPr>
        <b/>
        <sz val="10"/>
        <color rgb="FFFF0000"/>
        <rFont val="Arial"/>
        <family val="2"/>
      </rPr>
      <t>(DAY RATES)</t>
    </r>
    <r>
      <rPr>
        <b/>
        <sz val="10"/>
        <rFont val="Arial"/>
        <family val="2"/>
      </rPr>
      <t>:</t>
    </r>
    <r>
      <rPr>
        <sz val="10"/>
        <rFont val="Arial"/>
        <family val="2"/>
      </rPr>
      <t xml:space="preserve"> Labour rates that Contractor will charge for additional adhoc work that is not contained in Schedules 1 to 3.</t>
    </r>
  </si>
  <si>
    <t>Technician</t>
  </si>
  <si>
    <t>R/Hr</t>
  </si>
  <si>
    <t>Senior Artisan (Trade Tested &amp; Additional Certification)</t>
  </si>
  <si>
    <t>Artisan (Trade Tested)</t>
  </si>
  <si>
    <t>Utility Man (Non-Trade Tested)</t>
  </si>
  <si>
    <t>Artisan Aid</t>
  </si>
  <si>
    <r>
      <rPr>
        <b/>
        <sz val="10"/>
        <rFont val="Arial"/>
        <family val="2"/>
      </rPr>
      <t xml:space="preserve">LABOUR RATES APPLICABLE TO UNSCHEDULED WORK </t>
    </r>
    <r>
      <rPr>
        <b/>
        <sz val="10"/>
        <color rgb="FFFF0000"/>
        <rFont val="Arial"/>
        <family val="2"/>
      </rPr>
      <t>(NIGHT RATES)</t>
    </r>
    <r>
      <rPr>
        <b/>
        <sz val="10"/>
        <rFont val="Arial"/>
        <family val="2"/>
      </rPr>
      <t>:</t>
    </r>
    <r>
      <rPr>
        <sz val="10"/>
        <rFont val="Arial"/>
        <family val="2"/>
      </rPr>
      <t xml:space="preserve"> Labour rates that Contractor will charge for additional adhoc work that is not contained in Schedules 1 to 3.</t>
    </r>
  </si>
  <si>
    <t>GM 2.8.3</t>
  </si>
  <si>
    <r>
      <rPr>
        <b/>
        <sz val="10"/>
        <rFont val="Arial"/>
        <family val="2"/>
      </rPr>
      <t>TRAVELLING :</t>
    </r>
    <r>
      <rPr>
        <sz val="10"/>
        <rFont val="Arial"/>
        <family val="2"/>
      </rPr>
      <t xml:space="preserve"> Travelling cost will be as per the rates for reimbursable expenses published monthly by the National Department of Public Works at the time of rendering the service/repair.</t>
    </r>
  </si>
  <si>
    <t>2.1</t>
  </si>
  <si>
    <t>Vehicle Travelling Estimate</t>
  </si>
  <si>
    <t>Km</t>
  </si>
  <si>
    <r>
      <rPr>
        <b/>
        <sz val="10"/>
        <rFont val="Arial"/>
        <family val="2"/>
      </rPr>
      <t>ACCOMMODATION AND SUBSISTENCE :</t>
    </r>
    <r>
      <rPr>
        <sz val="10"/>
        <rFont val="Arial"/>
        <family val="2"/>
      </rPr>
      <t xml:space="preserve"> Daily Rates per person that the Contractor will claim for approved trips lasting more than one day at a time.</t>
    </r>
  </si>
  <si>
    <t>3.1</t>
  </si>
  <si>
    <t>Accommodation</t>
  </si>
  <si>
    <t>Per/night</t>
  </si>
  <si>
    <t>3.2</t>
  </si>
  <si>
    <t>Subsistence</t>
  </si>
  <si>
    <t>Per/day</t>
  </si>
  <si>
    <t>GM 2.5 (10), GM 2.8.1 &amp; GM 2.10.3</t>
  </si>
  <si>
    <r>
      <rPr>
        <b/>
        <sz val="10"/>
        <rFont val="Arial"/>
        <family val="2"/>
      </rPr>
      <t xml:space="preserve">PROVISION TO COVER REPAIRS DURING THE TERM OF THE CONTRACT : </t>
    </r>
    <r>
      <rPr>
        <sz val="10"/>
        <rFont val="Arial"/>
        <family val="2"/>
      </rPr>
      <t>Lump Sum Provision to cover repairs and breakdowns during the course of the Contract in addition to the agreed routine servicing of the Assets.</t>
    </r>
  </si>
  <si>
    <t>PSum</t>
  </si>
  <si>
    <t>GM 2.8.1 &amp; Clause 11.2(8)</t>
  </si>
  <si>
    <r>
      <t xml:space="preserve">DIRECT FEE PERCENTAGE (MARK-UP) ON MATERIALS AND SERVICES THAT IS NOT INCLUDED IN PRICE LISTS : </t>
    </r>
    <r>
      <rPr>
        <sz val="10"/>
        <rFont val="Arial"/>
        <family val="2"/>
      </rPr>
      <t xml:space="preserve">Mark-up on proven cost for materials and/or Outsourced Services based on the Provisional sum listed in Item 4. above. </t>
    </r>
    <r>
      <rPr>
        <b/>
        <sz val="10"/>
        <color rgb="FFFF0000"/>
        <rFont val="Arial"/>
        <family val="2"/>
      </rPr>
      <t xml:space="preserve"> (Apply % to provisional sum in Item 4 above when pricing the tender)</t>
    </r>
  </si>
  <si>
    <t>%</t>
  </si>
  <si>
    <t>GM 2.15</t>
  </si>
  <si>
    <r>
      <t xml:space="preserve">ENVIRONMENTAL MANAGEMENT PLAN : </t>
    </r>
    <r>
      <rPr>
        <sz val="10"/>
        <rFont val="Arial"/>
        <family val="2"/>
      </rPr>
      <t>The Contractor must compile a basic Environmental plan specific to the type of work that he will be performing at the Health Facilities as per C3.2</t>
    </r>
  </si>
  <si>
    <r>
      <t xml:space="preserve">OCCUPATIONAL HEALTH AND SAFETY ACT COMPLIANCE COST : </t>
    </r>
    <r>
      <rPr>
        <sz val="10"/>
        <rFont val="Arial"/>
        <family val="2"/>
      </rPr>
      <t>The Contractor must comply to the project Health and Safety Specification specific to the type of work that he will be performing on site as per C3.2</t>
    </r>
  </si>
  <si>
    <t>Month</t>
  </si>
  <si>
    <t>Clause 83.1</t>
  </si>
  <si>
    <r>
      <t xml:space="preserve">INSURANCE : LIMITATION OF LIABILITY </t>
    </r>
    <r>
      <rPr>
        <sz val="10"/>
        <color theme="1"/>
        <rFont val="Arial"/>
        <family val="2"/>
      </rPr>
      <t>(Amounts applicable for whole Contract)</t>
    </r>
  </si>
  <si>
    <r>
      <t>Provision for General Contractor's Insurance (Minimum liability limit must be equal to</t>
    </r>
    <r>
      <rPr>
        <sz val="10"/>
        <color rgb="FFFF0000"/>
        <rFont val="Arial"/>
        <family val="2"/>
      </rPr>
      <t xml:space="preserve"> </t>
    </r>
    <r>
      <rPr>
        <b/>
        <sz val="10"/>
        <color rgb="FFFF0000"/>
        <rFont val="Arial"/>
        <family val="2"/>
      </rPr>
      <t>R5,000 000</t>
    </r>
    <r>
      <rPr>
        <sz val="10"/>
        <rFont val="Arial"/>
        <family val="2"/>
      </rPr>
      <t>)</t>
    </r>
    <r>
      <rPr>
        <b/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>to cover requirements of Clause 83.1 in Contract Data</t>
    </r>
  </si>
  <si>
    <t>X13</t>
  </si>
  <si>
    <r>
      <rPr>
        <b/>
        <sz val="10"/>
        <color theme="1"/>
        <rFont val="Arial"/>
        <family val="2"/>
      </rPr>
      <t>PERFORMANCE BOND</t>
    </r>
    <r>
      <rPr>
        <sz val="10"/>
        <color theme="1"/>
        <rFont val="Arial"/>
        <family val="2"/>
      </rPr>
      <t xml:space="preserve"> (Amounts applicable for whole Contract)</t>
    </r>
  </si>
  <si>
    <r>
      <t>Provision for a Performance bond of not less than</t>
    </r>
    <r>
      <rPr>
        <b/>
        <sz val="10"/>
        <rFont val="Arial"/>
        <family val="2"/>
      </rPr>
      <t xml:space="preserve"> 2,5%</t>
    </r>
    <r>
      <rPr>
        <sz val="10"/>
        <rFont val="Arial"/>
        <family val="2"/>
      </rPr>
      <t xml:space="preserve"> of the Tender Value</t>
    </r>
  </si>
  <si>
    <t>SS15</t>
  </si>
  <si>
    <r>
      <t xml:space="preserve">IN-SERVICE TRAINING OF GRADUATES AND INTERNS : </t>
    </r>
    <r>
      <rPr>
        <sz val="10"/>
        <rFont val="Arial"/>
        <family val="2"/>
      </rPr>
      <t>Provisional Sum to pay the costs associated with employing nominated Interns and Graduates for the duration of the Contract</t>
    </r>
  </si>
  <si>
    <t>Interns(1 Interns @R5000 per month)</t>
  </si>
  <si>
    <t>Months</t>
  </si>
  <si>
    <t>Graduates(1 Graduates @R7000 per month)</t>
  </si>
  <si>
    <t>GM 6</t>
  </si>
  <si>
    <r>
      <t xml:space="preserve">PROVISION FOR SPECIAL TESTING BY SERVICE MANAGER : </t>
    </r>
    <r>
      <rPr>
        <sz val="10"/>
        <rFont val="Arial"/>
        <family val="2"/>
      </rPr>
      <t>Lump sum provision for doing special tests at the  Health Facilities as per the prerogative of the Service Manager</t>
    </r>
  </si>
  <si>
    <t>Clause 11.2(8)</t>
  </si>
  <si>
    <t>Direct Fee Percentage (Mark-up) to be charged by Contractor on amounts above</t>
  </si>
  <si>
    <r>
      <t xml:space="preserve">MAINTENANCE DOCUMENTATION SITE STORAGE CONSOLE: </t>
    </r>
    <r>
      <rPr>
        <sz val="10"/>
        <rFont val="Arial"/>
        <family val="2"/>
      </rPr>
      <t>Provisional sum to supply and install O&amp;M Manual, Log Books, and site Maintenance Records at each equipment type location as directed by the Service Manager</t>
    </r>
  </si>
  <si>
    <t>SS16</t>
  </si>
  <si>
    <t>PROVISION OF ASSET APPLICABLE ACCREDITED TRAINING : Arranging of Accredited Asset Applicable Training for Operating and Maintenance Staff as per SS16</t>
  </si>
  <si>
    <t xml:space="preserve">Psum </t>
  </si>
  <si>
    <t>SCHEDULE MAINTENANCE OF BOILERS &amp; CALROIFIERS AT CLUSER ONE (1) - OR TAMBO AND ALFRED NZO DISTRICT - HEALTH FACILITIES 
(36 MONTHS)</t>
  </si>
  <si>
    <t>OR TAMBO DISTRICT &amp; ALFRED NZO</t>
  </si>
  <si>
    <t>TOTAL AMOUNT OF WORKS (EXCL VAT)</t>
  </si>
  <si>
    <t xml:space="preserve">OR TAMBO &amp; ALFRED NZO DISTRICTS </t>
  </si>
  <si>
    <t>SCHEDULE 4:  TERM REPAIRS SUBJECT TO APPROVAL OF QUOTATION OF THE WORKS</t>
  </si>
  <si>
    <t>Add contingencies (10%)</t>
  </si>
  <si>
    <t>SUBTOTAL AMOUNT OF WORKS (EXCL VAT)</t>
  </si>
  <si>
    <t>ALLOWANCE FOR VAT AT 15%</t>
  </si>
  <si>
    <t>TOTAL AMOUNT OF WORKS (INCL VAT) - ENTER THIS AMOUNT TO FORM OF OFFER</t>
  </si>
  <si>
    <t>MTHATHA HOSPITAL</t>
  </si>
  <si>
    <t>1.1.3</t>
  </si>
  <si>
    <t>Minor Service Cost: Price per Quarterly Service / Inspection per machine, as per tasks from the Quarterly Service Inspection Guideline in C6.</t>
  </si>
  <si>
    <t>Major Service Cost: Price per 3 year (36 months) Service / Inspection per machine, as per tasks from the 3 year Service Inspection Guideline in C6.</t>
  </si>
  <si>
    <t>GM 3.4</t>
  </si>
  <si>
    <t>1.2.3</t>
  </si>
  <si>
    <t>1.3.3</t>
  </si>
  <si>
    <t>1.4.3</t>
  </si>
  <si>
    <t>1.5,3</t>
  </si>
  <si>
    <t>1.6.3</t>
  </si>
  <si>
    <t>1.7.3</t>
  </si>
  <si>
    <t>1.8.3</t>
  </si>
  <si>
    <t>1.9.3</t>
  </si>
  <si>
    <t>1.10.3</t>
  </si>
  <si>
    <t>1.11.3</t>
  </si>
  <si>
    <t>1.12.3</t>
  </si>
  <si>
    <t>1.13.3</t>
  </si>
  <si>
    <t>1.14.3</t>
  </si>
  <si>
    <t>1.15.3</t>
  </si>
  <si>
    <t>1.16.3</t>
  </si>
  <si>
    <t>1.17.3</t>
  </si>
  <si>
    <t>1.18.3</t>
  </si>
  <si>
    <t>1.19.3</t>
  </si>
  <si>
    <t>1.20.2</t>
  </si>
  <si>
    <t>1.20.3</t>
  </si>
  <si>
    <t>1.20.4</t>
  </si>
  <si>
    <t>QTY: (A)</t>
  </si>
  <si>
    <t>RATE: (B)</t>
  </si>
  <si>
    <t>AMOUNT: (A*B)</t>
  </si>
  <si>
    <t>MAINTENANCE SERVICE SCHEDULE FOR 36 MONTHS</t>
  </si>
  <si>
    <t>MACHINE QTY: (A)</t>
  </si>
  <si>
    <t>QTY OF SERVICE PER MACHINE: (B)</t>
  </si>
  <si>
    <t>RATE: (C )</t>
  </si>
  <si>
    <t>AMOUNT: (A*B*C)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</si>
</sst>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R&quot;* #,##0.00_-;\-&quot;R&quot;* #,##0.00_-;_-&quot;R&quot;* &quot;-&quot;??_-;_-@_-"/>
    <numFmt numFmtId="43" formatCode="_-* #,##0.00_-;\-* #,##0.00_-;_-* &quot;-&quot;??_-;_-@_-"/>
    <numFmt numFmtId="164" formatCode="_ &quot;R&quot;\ * #,##0.00_ ;_ &quot;R&quot;\ * \-#,##0.00_ ;_ &quot;R&quot;\ * &quot;-&quot;??_ ;_ @_ "/>
    <numFmt numFmtId="165" formatCode="_ * #,##0.00_ ;_ * \-#,##0.00_ ;_ * &quot;-&quot;??_ ;_ @_ "/>
    <numFmt numFmtId="166" formatCode="&quot;R&quot;\ #,##0.00"/>
    <numFmt numFmtId="167" formatCode="_ [$R-1C09]\ * #,##0.00_ ;_ [$R-1C09]\ * \-#,##0.00_ ;_ [$R-1C09]\ * &quot;-&quot;??_ ;_ @_ "/>
    <numFmt numFmtId="168" formatCode="_(&quot;R&quot;* #,##0.00_);_(&quot;R&quot;* \(#,##0.00\);_(&quot;R&quot;* &quot;-&quot;??_);_(@_)"/>
    <numFmt numFmtId="169" formatCode="&quot;R&quot;#,##0.00"/>
    <numFmt numFmtId="170" formatCode="_-[$R-1C09]* #,##0.00_-;\-[$R-1C09]* #,##0.00_-;_-[$R-1C09]* &quot;-&quot;??_-;_-@_-"/>
    <numFmt numFmtId="171" formatCode="0.0000000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1"/>
      <color theme="1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color rgb="FF000000"/>
      <name val="Arial"/>
      <family val="2"/>
    </font>
    <font>
      <b/>
      <sz val="10"/>
      <color rgb="FFFF0000"/>
      <name val="Arial"/>
      <family val="2"/>
    </font>
    <font>
      <sz val="11"/>
      <name val="Calibri"/>
      <family val="2"/>
    </font>
    <font>
      <b/>
      <sz val="11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rgb="FFFFFF00"/>
      <name val="Arial"/>
      <family val="2"/>
    </font>
    <font>
      <sz val="11"/>
      <color theme="1"/>
      <name val="Calibri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Calibri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10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</fills>
  <borders count="8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/>
      <top style="thin">
        <color theme="6"/>
      </top>
      <bottom/>
      <diagonal/>
    </border>
    <border>
      <left/>
      <right style="thin">
        <color indexed="64"/>
      </right>
      <top/>
      <bottom style="thin">
        <color theme="2"/>
      </bottom>
      <diagonal/>
    </border>
    <border>
      <left/>
      <right/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/>
      <diagonal/>
    </border>
    <border>
      <left/>
      <right style="thin">
        <color theme="2"/>
      </right>
      <top/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</borders>
  <cellStyleXfs count="14">
    <xf numFmtId="0" fontId="0" fillId="0" borderId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0" fontId="6" fillId="6" borderId="21">
      <alignment horizontal="justify" vertical="center" wrapText="1"/>
    </xf>
  </cellStyleXfs>
  <cellXfs count="540">
    <xf numFmtId="0" fontId="0" fillId="0" borderId="0" xfId="0"/>
    <xf numFmtId="14" fontId="7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5" fillId="0" borderId="0" xfId="0" applyFont="1"/>
    <xf numFmtId="0" fontId="8" fillId="0" borderId="0" xfId="0" applyFont="1"/>
    <xf numFmtId="0" fontId="4" fillId="0" borderId="0" xfId="0" applyFont="1"/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vertical="center"/>
    </xf>
    <xf numFmtId="166" fontId="8" fillId="0" borderId="0" xfId="0" applyNumberFormat="1" applyFont="1"/>
    <xf numFmtId="0" fontId="6" fillId="2" borderId="20" xfId="0" applyFont="1" applyFill="1" applyBorder="1" applyAlignment="1">
      <alignment horizontal="center" vertical="center" wrapText="1"/>
    </xf>
    <xf numFmtId="0" fontId="1" fillId="0" borderId="0" xfId="0" applyFont="1"/>
    <xf numFmtId="0" fontId="12" fillId="0" borderId="0" xfId="0" applyFont="1"/>
    <xf numFmtId="0" fontId="5" fillId="0" borderId="2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justify" vertical="center" wrapText="1"/>
    </xf>
    <xf numFmtId="0" fontId="5" fillId="0" borderId="23" xfId="0" applyFont="1" applyBorder="1" applyAlignment="1">
      <alignment horizontal="center" vertical="center" wrapText="1"/>
    </xf>
    <xf numFmtId="44" fontId="4" fillId="0" borderId="22" xfId="1" applyFont="1" applyFill="1" applyBorder="1" applyAlignment="1">
      <alignment horizontal="center" vertical="center"/>
    </xf>
    <xf numFmtId="0" fontId="5" fillId="0" borderId="23" xfId="0" applyFont="1" applyBorder="1" applyAlignment="1">
      <alignment horizontal="justify" vertical="center" wrapText="1"/>
    </xf>
    <xf numFmtId="44" fontId="4" fillId="0" borderId="23" xfId="1" applyFont="1" applyFill="1" applyBorder="1" applyAlignment="1">
      <alignment horizontal="center" vertical="center"/>
    </xf>
    <xf numFmtId="0" fontId="6" fillId="0" borderId="20" xfId="0" applyFont="1" applyBorder="1" applyAlignment="1">
      <alignment vertical="center"/>
    </xf>
    <xf numFmtId="44" fontId="4" fillId="0" borderId="20" xfId="1" applyFont="1" applyFill="1" applyBorder="1" applyAlignment="1">
      <alignment vertical="center"/>
    </xf>
    <xf numFmtId="0" fontId="6" fillId="3" borderId="21" xfId="0" applyFont="1" applyFill="1" applyBorder="1" applyAlignment="1">
      <alignment horizontal="center" vertical="center" wrapText="1"/>
    </xf>
    <xf numFmtId="0" fontId="6" fillId="3" borderId="21" xfId="0" quotePrefix="1" applyFont="1" applyFill="1" applyBorder="1" applyAlignment="1">
      <alignment horizontal="left" vertical="center" wrapText="1"/>
    </xf>
    <xf numFmtId="44" fontId="3" fillId="3" borderId="21" xfId="1" applyFont="1" applyFill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7" xfId="0" quotePrefix="1" applyFont="1" applyBorder="1" applyAlignment="1">
      <alignment horizontal="left" vertical="center" wrapText="1"/>
    </xf>
    <xf numFmtId="44" fontId="3" fillId="0" borderId="27" xfId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3" borderId="26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justify" vertical="center" wrapText="1"/>
    </xf>
    <xf numFmtId="0" fontId="5" fillId="3" borderId="26" xfId="0" applyFont="1" applyFill="1" applyBorder="1" applyAlignment="1">
      <alignment horizontal="center" vertical="center" wrapText="1"/>
    </xf>
    <xf numFmtId="44" fontId="4" fillId="3" borderId="26" xfId="1" applyFont="1" applyFill="1" applyBorder="1" applyAlignment="1">
      <alignment vertical="center"/>
    </xf>
    <xf numFmtId="0" fontId="5" fillId="0" borderId="12" xfId="0" quotePrefix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5" fillId="0" borderId="24" xfId="0" applyFont="1" applyBorder="1" applyAlignment="1">
      <alignment horizontal="center" vertical="center" wrapText="1"/>
    </xf>
    <xf numFmtId="44" fontId="4" fillId="0" borderId="22" xfId="1" applyFont="1" applyFill="1" applyBorder="1" applyAlignment="1">
      <alignment vertical="center"/>
    </xf>
    <xf numFmtId="44" fontId="4" fillId="0" borderId="24" xfId="1" applyFont="1" applyFill="1" applyBorder="1" applyAlignment="1">
      <alignment vertical="center"/>
    </xf>
    <xf numFmtId="44" fontId="4" fillId="0" borderId="24" xfId="1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44" fontId="4" fillId="3" borderId="21" xfId="1" applyFont="1" applyFill="1" applyBorder="1" applyAlignment="1">
      <alignment vertical="center"/>
    </xf>
    <xf numFmtId="0" fontId="14" fillId="0" borderId="23" xfId="3" applyFont="1" applyBorder="1" applyAlignment="1">
      <alignment vertical="center" wrapText="1"/>
    </xf>
    <xf numFmtId="44" fontId="4" fillId="0" borderId="23" xfId="1" applyFont="1" applyFill="1" applyBorder="1" applyAlignment="1">
      <alignment vertical="center"/>
    </xf>
    <xf numFmtId="0" fontId="14" fillId="0" borderId="24" xfId="3" applyFont="1" applyBorder="1" applyAlignment="1">
      <alignment vertical="center" wrapText="1"/>
    </xf>
    <xf numFmtId="166" fontId="1" fillId="0" borderId="0" xfId="0" applyNumberFormat="1" applyFont="1"/>
    <xf numFmtId="165" fontId="8" fillId="0" borderId="0" xfId="4" applyFont="1" applyFill="1"/>
    <xf numFmtId="165" fontId="6" fillId="0" borderId="0" xfId="4" applyFont="1" applyFill="1"/>
    <xf numFmtId="44" fontId="3" fillId="0" borderId="32" xfId="1" applyFont="1" applyFill="1" applyBorder="1" applyAlignment="1">
      <alignment vertical="center"/>
    </xf>
    <xf numFmtId="0" fontId="0" fillId="0" borderId="42" xfId="0" applyBorder="1"/>
    <xf numFmtId="0" fontId="0" fillId="0" borderId="43" xfId="0" applyBorder="1"/>
    <xf numFmtId="0" fontId="0" fillId="0" borderId="49" xfId="0" applyBorder="1"/>
    <xf numFmtId="0" fontId="0" fillId="0" borderId="35" xfId="0" applyBorder="1"/>
    <xf numFmtId="0" fontId="0" fillId="0" borderId="28" xfId="0" applyBorder="1"/>
    <xf numFmtId="0" fontId="10" fillId="0" borderId="0" xfId="0" applyFont="1"/>
    <xf numFmtId="0" fontId="10" fillId="0" borderId="28" xfId="0" applyFont="1" applyBorder="1"/>
    <xf numFmtId="0" fontId="10" fillId="0" borderId="35" xfId="0" applyFont="1" applyBorder="1"/>
    <xf numFmtId="0" fontId="0" fillId="0" borderId="5" xfId="0" applyBorder="1"/>
    <xf numFmtId="0" fontId="0" fillId="0" borderId="50" xfId="0" applyBorder="1"/>
    <xf numFmtId="0" fontId="0" fillId="0" borderId="31" xfId="0" applyBorder="1"/>
    <xf numFmtId="0" fontId="0" fillId="0" borderId="45" xfId="0" applyBorder="1"/>
    <xf numFmtId="0" fontId="0" fillId="0" borderId="52" xfId="0" applyBorder="1"/>
    <xf numFmtId="0" fontId="0" fillId="0" borderId="6" xfId="0" applyBorder="1"/>
    <xf numFmtId="0" fontId="0" fillId="0" borderId="53" xfId="0" applyBorder="1"/>
    <xf numFmtId="0" fontId="0" fillId="0" borderId="54" xfId="0" applyBorder="1"/>
    <xf numFmtId="0" fontId="0" fillId="0" borderId="29" xfId="0" applyBorder="1"/>
    <xf numFmtId="0" fontId="0" fillId="0" borderId="55" xfId="0" applyBorder="1"/>
    <xf numFmtId="0" fontId="0" fillId="0" borderId="40" xfId="0" applyBorder="1"/>
    <xf numFmtId="0" fontId="0" fillId="0" borderId="47" xfId="0" applyBorder="1"/>
    <xf numFmtId="167" fontId="0" fillId="0" borderId="40" xfId="4" applyNumberFormat="1" applyFont="1" applyBorder="1"/>
    <xf numFmtId="167" fontId="0" fillId="0" borderId="28" xfId="1" applyNumberFormat="1" applyFont="1" applyBorder="1"/>
    <xf numFmtId="0" fontId="0" fillId="0" borderId="56" xfId="0" applyBorder="1"/>
    <xf numFmtId="0" fontId="0" fillId="0" borderId="57" xfId="0" applyBorder="1"/>
    <xf numFmtId="167" fontId="0" fillId="0" borderId="57" xfId="4" applyNumberFormat="1" applyFont="1" applyBorder="1"/>
    <xf numFmtId="0" fontId="0" fillId="0" borderId="48" xfId="0" applyBorder="1"/>
    <xf numFmtId="167" fontId="0" fillId="0" borderId="48" xfId="4" applyNumberFormat="1" applyFont="1" applyBorder="1"/>
    <xf numFmtId="167" fontId="0" fillId="0" borderId="58" xfId="1" applyNumberFormat="1" applyFont="1" applyBorder="1"/>
    <xf numFmtId="0" fontId="0" fillId="0" borderId="59" xfId="0" applyBorder="1"/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0" fillId="0" borderId="34" xfId="0" applyBorder="1"/>
    <xf numFmtId="0" fontId="0" fillId="0" borderId="56" xfId="0" applyBorder="1" applyAlignment="1">
      <alignment horizontal="center"/>
    </xf>
    <xf numFmtId="0" fontId="0" fillId="0" borderId="57" xfId="0" applyBorder="1" applyAlignment="1">
      <alignment horizontal="center"/>
    </xf>
    <xf numFmtId="9" fontId="0" fillId="0" borderId="57" xfId="0" applyNumberFormat="1" applyBorder="1" applyAlignment="1">
      <alignment horizontal="center"/>
    </xf>
    <xf numFmtId="167" fontId="0" fillId="0" borderId="57" xfId="1" applyNumberFormat="1" applyFont="1" applyBorder="1"/>
    <xf numFmtId="167" fontId="0" fillId="0" borderId="28" xfId="4" applyNumberFormat="1" applyFont="1" applyBorder="1"/>
    <xf numFmtId="44" fontId="0" fillId="0" borderId="0" xfId="1" applyFont="1"/>
    <xf numFmtId="167" fontId="10" fillId="0" borderId="34" xfId="1" applyNumberFormat="1" applyFont="1" applyBorder="1" applyAlignment="1"/>
    <xf numFmtId="167" fontId="0" fillId="0" borderId="37" xfId="4" applyNumberFormat="1" applyFont="1" applyBorder="1"/>
    <xf numFmtId="0" fontId="0" fillId="0" borderId="4" xfId="0" applyBorder="1"/>
    <xf numFmtId="0" fontId="0" fillId="0" borderId="60" xfId="0" applyBorder="1"/>
    <xf numFmtId="167" fontId="10" fillId="0" borderId="34" xfId="0" applyNumberFormat="1" applyFont="1" applyBorder="1"/>
    <xf numFmtId="0" fontId="0" fillId="0" borderId="1" xfId="0" applyBorder="1" applyAlignment="1">
      <alignment horizontal="center"/>
    </xf>
    <xf numFmtId="0" fontId="0" fillId="0" borderId="34" xfId="0" applyBorder="1" applyAlignment="1">
      <alignment horizontal="center"/>
    </xf>
    <xf numFmtId="167" fontId="0" fillId="0" borderId="57" xfId="1" applyNumberFormat="1" applyFont="1" applyBorder="1" applyAlignment="1">
      <alignment horizontal="center"/>
    </xf>
    <xf numFmtId="0" fontId="0" fillId="0" borderId="60" xfId="0" applyBorder="1" applyAlignment="1">
      <alignment horizontal="center"/>
    </xf>
    <xf numFmtId="167" fontId="0" fillId="0" borderId="34" xfId="0" applyNumberFormat="1" applyBorder="1"/>
    <xf numFmtId="0" fontId="0" fillId="0" borderId="35" xfId="0" applyBorder="1" applyAlignment="1">
      <alignment horizontal="center"/>
    </xf>
    <xf numFmtId="0" fontId="0" fillId="0" borderId="0" xfId="0" applyAlignment="1">
      <alignment horizontal="center"/>
    </xf>
    <xf numFmtId="0" fontId="10" fillId="0" borderId="47" xfId="0" applyFont="1" applyBorder="1"/>
    <xf numFmtId="0" fontId="10" fillId="0" borderId="38" xfId="0" applyFont="1" applyBorder="1"/>
    <xf numFmtId="0" fontId="0" fillId="0" borderId="37" xfId="0" applyBorder="1" applyAlignment="1">
      <alignment horizontal="center"/>
    </xf>
    <xf numFmtId="0" fontId="10" fillId="0" borderId="5" xfId="0" applyFont="1" applyBorder="1"/>
    <xf numFmtId="167" fontId="0" fillId="0" borderId="28" xfId="0" applyNumberFormat="1" applyBorder="1"/>
    <xf numFmtId="0" fontId="10" fillId="0" borderId="4" xfId="0" applyFont="1" applyBorder="1" applyAlignment="1">
      <alignment horizontal="center"/>
    </xf>
    <xf numFmtId="44" fontId="0" fillId="0" borderId="0" xfId="1" applyFont="1" applyBorder="1" applyAlignment="1"/>
    <xf numFmtId="167" fontId="0" fillId="0" borderId="28" xfId="1" applyNumberFormat="1" applyFont="1" applyBorder="1" applyAlignment="1"/>
    <xf numFmtId="0" fontId="10" fillId="0" borderId="62" xfId="0" applyFont="1" applyBorder="1"/>
    <xf numFmtId="0" fontId="10" fillId="0" borderId="63" xfId="0" applyFont="1" applyBorder="1"/>
    <xf numFmtId="0" fontId="0" fillId="0" borderId="63" xfId="0" applyBorder="1"/>
    <xf numFmtId="0" fontId="0" fillId="0" borderId="39" xfId="0" applyBorder="1"/>
    <xf numFmtId="44" fontId="5" fillId="0" borderId="47" xfId="1" applyFont="1" applyFill="1" applyBorder="1" applyAlignment="1"/>
    <xf numFmtId="44" fontId="5" fillId="0" borderId="5" xfId="1" applyFont="1" applyFill="1" applyBorder="1" applyAlignment="1"/>
    <xf numFmtId="0" fontId="0" fillId="0" borderId="40" xfId="0" applyBorder="1" applyAlignment="1">
      <alignment horizontal="center"/>
    </xf>
    <xf numFmtId="44" fontId="5" fillId="0" borderId="57" xfId="1" applyFont="1" applyFill="1" applyBorder="1" applyAlignment="1"/>
    <xf numFmtId="167" fontId="10" fillId="0" borderId="61" xfId="0" applyNumberFormat="1" applyFont="1" applyBorder="1"/>
    <xf numFmtId="0" fontId="0" fillId="0" borderId="44" xfId="0" applyBorder="1"/>
    <xf numFmtId="0" fontId="0" fillId="0" borderId="5" xfId="0" applyBorder="1" applyAlignment="1">
      <alignment horizontal="center"/>
    </xf>
    <xf numFmtId="9" fontId="0" fillId="0" borderId="5" xfId="0" applyNumberFormat="1" applyBorder="1" applyAlignment="1">
      <alignment horizontal="center"/>
    </xf>
    <xf numFmtId="9" fontId="0" fillId="0" borderId="45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6" xfId="0" applyBorder="1"/>
    <xf numFmtId="9" fontId="0" fillId="0" borderId="47" xfId="0" applyNumberFormat="1" applyBorder="1" applyAlignment="1">
      <alignment horizontal="center"/>
    </xf>
    <xf numFmtId="44" fontId="0" fillId="0" borderId="0" xfId="1" applyFont="1" applyBorder="1"/>
    <xf numFmtId="0" fontId="0" fillId="0" borderId="6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29" xfId="0" applyBorder="1" applyAlignment="1">
      <alignment horizontal="center"/>
    </xf>
    <xf numFmtId="167" fontId="2" fillId="0" borderId="34" xfId="1" applyNumberFormat="1" applyFont="1" applyBorder="1" applyAlignment="1"/>
    <xf numFmtId="0" fontId="0" fillId="0" borderId="41" xfId="0" applyBorder="1"/>
    <xf numFmtId="9" fontId="0" fillId="0" borderId="48" xfId="0" applyNumberFormat="1" applyBorder="1" applyAlignment="1">
      <alignment horizontal="center"/>
    </xf>
    <xf numFmtId="0" fontId="20" fillId="0" borderId="40" xfId="0" applyFont="1" applyBorder="1" applyAlignment="1">
      <alignment horizontal="center"/>
    </xf>
    <xf numFmtId="0" fontId="20" fillId="0" borderId="57" xfId="0" applyFont="1" applyBorder="1" applyAlignment="1">
      <alignment horizontal="center"/>
    </xf>
    <xf numFmtId="167" fontId="20" fillId="0" borderId="57" xfId="1" applyNumberFormat="1" applyFont="1" applyBorder="1"/>
    <xf numFmtId="0" fontId="0" fillId="0" borderId="46" xfId="0" applyBorder="1" applyAlignment="1">
      <alignment horizontal="center"/>
    </xf>
    <xf numFmtId="0" fontId="10" fillId="0" borderId="46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0" fillId="0" borderId="47" xfId="0" applyBorder="1" applyAlignment="1">
      <alignment horizontal="center"/>
    </xf>
    <xf numFmtId="167" fontId="22" fillId="0" borderId="57" xfId="1" applyNumberFormat="1" applyFont="1" applyBorder="1"/>
    <xf numFmtId="167" fontId="0" fillId="0" borderId="64" xfId="4" applyNumberFormat="1" applyFont="1" applyBorder="1"/>
    <xf numFmtId="167" fontId="0" fillId="0" borderId="58" xfId="4" applyNumberFormat="1" applyFont="1" applyBorder="1"/>
    <xf numFmtId="0" fontId="0" fillId="4" borderId="0" xfId="0" applyFill="1"/>
    <xf numFmtId="1" fontId="0" fillId="0" borderId="40" xfId="0" applyNumberFormat="1" applyBorder="1" applyAlignment="1">
      <alignment horizontal="center"/>
    </xf>
    <xf numFmtId="167" fontId="22" fillId="0" borderId="5" xfId="1" applyNumberFormat="1" applyFont="1" applyBorder="1"/>
    <xf numFmtId="1" fontId="0" fillId="0" borderId="57" xfId="0" applyNumberFormat="1" applyBorder="1" applyAlignment="1">
      <alignment horizontal="center"/>
    </xf>
    <xf numFmtId="167" fontId="0" fillId="0" borderId="5" xfId="1" applyNumberFormat="1" applyFont="1" applyBorder="1"/>
    <xf numFmtId="44" fontId="0" fillId="0" borderId="5" xfId="5" applyNumberFormat="1" applyFont="1" applyBorder="1"/>
    <xf numFmtId="1" fontId="0" fillId="0" borderId="47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44" fontId="0" fillId="4" borderId="0" xfId="1" applyFont="1" applyFill="1"/>
    <xf numFmtId="0" fontId="10" fillId="4" borderId="0" xfId="0" applyFont="1" applyFill="1"/>
    <xf numFmtId="0" fontId="0" fillId="4" borderId="57" xfId="0" applyFill="1" applyBorder="1" applyAlignment="1">
      <alignment horizontal="center"/>
    </xf>
    <xf numFmtId="0" fontId="6" fillId="6" borderId="21" xfId="0" applyFont="1" applyFill="1" applyBorder="1" applyAlignment="1">
      <alignment horizontal="justify" vertical="center" wrapText="1"/>
    </xf>
    <xf numFmtId="0" fontId="0" fillId="7" borderId="57" xfId="0" applyFill="1" applyBorder="1" applyAlignment="1">
      <alignment horizontal="center"/>
    </xf>
    <xf numFmtId="167" fontId="10" fillId="7" borderId="34" xfId="0" applyNumberFormat="1" applyFont="1" applyFill="1" applyBorder="1"/>
    <xf numFmtId="0" fontId="5" fillId="0" borderId="68" xfId="0" applyFont="1" applyBorder="1" applyAlignment="1">
      <alignment horizontal="center" vertical="center"/>
    </xf>
    <xf numFmtId="0" fontId="0" fillId="4" borderId="0" xfId="0" applyFill="1" applyAlignment="1">
      <alignment horizontal="center"/>
    </xf>
    <xf numFmtId="2" fontId="22" fillId="0" borderId="40" xfId="0" applyNumberFormat="1" applyFont="1" applyBorder="1" applyAlignment="1">
      <alignment horizontal="center" vertical="center" wrapText="1"/>
    </xf>
    <xf numFmtId="2" fontId="22" fillId="0" borderId="57" xfId="0" applyNumberFormat="1" applyFont="1" applyBorder="1" applyAlignment="1">
      <alignment horizontal="center" vertical="center" wrapText="1"/>
    </xf>
    <xf numFmtId="1" fontId="0" fillId="7" borderId="40" xfId="0" applyNumberFormat="1" applyFill="1" applyBorder="1" applyAlignment="1">
      <alignment horizontal="center"/>
    </xf>
    <xf numFmtId="44" fontId="22" fillId="0" borderId="40" xfId="0" applyNumberFormat="1" applyFont="1" applyBorder="1" applyAlignment="1">
      <alignment horizontal="center" vertical="center" wrapText="1"/>
    </xf>
    <xf numFmtId="44" fontId="22" fillId="0" borderId="57" xfId="0" applyNumberFormat="1" applyFont="1" applyBorder="1" applyAlignment="1">
      <alignment horizontal="center" vertical="center" wrapText="1"/>
    </xf>
    <xf numFmtId="0" fontId="0" fillId="4" borderId="56" xfId="0" applyFill="1" applyBorder="1" applyAlignment="1">
      <alignment horizontal="center"/>
    </xf>
    <xf numFmtId="1" fontId="0" fillId="4" borderId="57" xfId="0" applyNumberFormat="1" applyFill="1" applyBorder="1" applyAlignment="1">
      <alignment horizontal="center"/>
    </xf>
    <xf numFmtId="44" fontId="22" fillId="4" borderId="40" xfId="0" applyNumberFormat="1" applyFont="1" applyFill="1" applyBorder="1" applyAlignment="1">
      <alignment horizontal="center" vertical="center" wrapText="1"/>
    </xf>
    <xf numFmtId="167" fontId="0" fillId="4" borderId="28" xfId="4" applyNumberFormat="1" applyFont="1" applyFill="1" applyBorder="1"/>
    <xf numFmtId="44" fontId="22" fillId="4" borderId="57" xfId="0" applyNumberFormat="1" applyFont="1" applyFill="1" applyBorder="1" applyAlignment="1">
      <alignment horizontal="center" vertical="center" wrapText="1"/>
    </xf>
    <xf numFmtId="2" fontId="22" fillId="4" borderId="57" xfId="0" applyNumberFormat="1" applyFont="1" applyFill="1" applyBorder="1" applyAlignment="1">
      <alignment horizontal="center" vertical="center" wrapText="1"/>
    </xf>
    <xf numFmtId="167" fontId="0" fillId="4" borderId="5" xfId="1" applyNumberFormat="1" applyFont="1" applyFill="1" applyBorder="1"/>
    <xf numFmtId="167" fontId="0" fillId="4" borderId="64" xfId="4" applyNumberFormat="1" applyFont="1" applyFill="1" applyBorder="1"/>
    <xf numFmtId="167" fontId="0" fillId="4" borderId="57" xfId="1" applyNumberFormat="1" applyFont="1" applyFill="1" applyBorder="1" applyAlignment="1">
      <alignment horizontal="center"/>
    </xf>
    <xf numFmtId="0" fontId="0" fillId="4" borderId="60" xfId="0" applyFill="1" applyBorder="1" applyAlignment="1">
      <alignment horizontal="center"/>
    </xf>
    <xf numFmtId="167" fontId="0" fillId="4" borderId="34" xfId="0" applyNumberFormat="1" applyFill="1" applyBorder="1"/>
    <xf numFmtId="0" fontId="0" fillId="4" borderId="35" xfId="0" applyFill="1" applyBorder="1" applyAlignment="1">
      <alignment horizontal="center"/>
    </xf>
    <xf numFmtId="0" fontId="10" fillId="4" borderId="47" xfId="0" applyFont="1" applyFill="1" applyBorder="1"/>
    <xf numFmtId="0" fontId="10" fillId="4" borderId="38" xfId="0" applyFont="1" applyFill="1" applyBorder="1"/>
    <xf numFmtId="0" fontId="0" fillId="4" borderId="37" xfId="0" applyFill="1" applyBorder="1" applyAlignment="1">
      <alignment horizontal="center"/>
    </xf>
    <xf numFmtId="0" fontId="10" fillId="4" borderId="5" xfId="0" applyFont="1" applyFill="1" applyBorder="1"/>
    <xf numFmtId="167" fontId="0" fillId="4" borderId="28" xfId="0" applyNumberFormat="1" applyFill="1" applyBorder="1"/>
    <xf numFmtId="0" fontId="0" fillId="4" borderId="5" xfId="0" applyFill="1" applyBorder="1"/>
    <xf numFmtId="0" fontId="10" fillId="4" borderId="4" xfId="0" applyFont="1" applyFill="1" applyBorder="1" applyAlignment="1">
      <alignment horizontal="center"/>
    </xf>
    <xf numFmtId="44" fontId="0" fillId="4" borderId="0" xfId="1" applyFont="1" applyFill="1" applyBorder="1" applyAlignment="1"/>
    <xf numFmtId="167" fontId="0" fillId="4" borderId="28" xfId="1" applyNumberFormat="1" applyFont="1" applyFill="1" applyBorder="1" applyAlignment="1"/>
    <xf numFmtId="167" fontId="10" fillId="4" borderId="61" xfId="0" applyNumberFormat="1" applyFont="1" applyFill="1" applyBorder="1"/>
    <xf numFmtId="167" fontId="2" fillId="4" borderId="34" xfId="1" applyNumberFormat="1" applyFont="1" applyFill="1" applyBorder="1" applyAlignment="1"/>
    <xf numFmtId="1" fontId="22" fillId="0" borderId="57" xfId="0" applyNumberFormat="1" applyFont="1" applyBorder="1" applyAlignment="1">
      <alignment horizontal="center"/>
    </xf>
    <xf numFmtId="167" fontId="22" fillId="0" borderId="28" xfId="4" applyNumberFormat="1" applyFont="1" applyBorder="1"/>
    <xf numFmtId="170" fontId="0" fillId="0" borderId="0" xfId="0" applyNumberFormat="1"/>
    <xf numFmtId="0" fontId="0" fillId="7" borderId="0" xfId="0" applyFill="1"/>
    <xf numFmtId="44" fontId="0" fillId="7" borderId="0" xfId="1" applyFont="1" applyFill="1"/>
    <xf numFmtId="0" fontId="10" fillId="7" borderId="0" xfId="0" applyFont="1" applyFill="1"/>
    <xf numFmtId="0" fontId="0" fillId="0" borderId="55" xfId="0" applyBorder="1" applyAlignment="1">
      <alignment horizontal="center"/>
    </xf>
    <xf numFmtId="44" fontId="22" fillId="0" borderId="5" xfId="0" applyNumberFormat="1" applyFont="1" applyBorder="1" applyAlignment="1">
      <alignment horizontal="center" vertical="center" wrapText="1"/>
    </xf>
    <xf numFmtId="0" fontId="22" fillId="0" borderId="57" xfId="0" applyFont="1" applyBorder="1" applyAlignment="1">
      <alignment horizontal="center" vertical="center" wrapText="1"/>
    </xf>
    <xf numFmtId="167" fontId="0" fillId="0" borderId="33" xfId="4" applyNumberFormat="1" applyFont="1" applyBorder="1"/>
    <xf numFmtId="44" fontId="5" fillId="0" borderId="48" xfId="1" applyFont="1" applyFill="1" applyBorder="1" applyAlignment="1"/>
    <xf numFmtId="0" fontId="0" fillId="0" borderId="48" xfId="0" applyBorder="1" applyAlignment="1">
      <alignment horizontal="center"/>
    </xf>
    <xf numFmtId="169" fontId="0" fillId="0" borderId="0" xfId="0" applyNumberFormat="1"/>
    <xf numFmtId="0" fontId="22" fillId="0" borderId="4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0" fillId="4" borderId="40" xfId="0" applyFill="1" applyBorder="1" applyAlignment="1">
      <alignment horizontal="center"/>
    </xf>
    <xf numFmtId="44" fontId="5" fillId="4" borderId="47" xfId="1" applyFont="1" applyFill="1" applyBorder="1" applyAlignment="1"/>
    <xf numFmtId="44" fontId="5" fillId="4" borderId="5" xfId="1" applyFont="1" applyFill="1" applyBorder="1" applyAlignment="1"/>
    <xf numFmtId="44" fontId="5" fillId="4" borderId="57" xfId="1" applyFont="1" applyFill="1" applyBorder="1" applyAlignment="1"/>
    <xf numFmtId="0" fontId="0" fillId="4" borderId="48" xfId="0" applyFill="1" applyBorder="1" applyAlignment="1">
      <alignment horizontal="center"/>
    </xf>
    <xf numFmtId="44" fontId="5" fillId="4" borderId="48" xfId="1" applyFont="1" applyFill="1" applyBorder="1" applyAlignment="1"/>
    <xf numFmtId="0" fontId="24" fillId="0" borderId="22" xfId="0" applyFont="1" applyBorder="1" applyAlignment="1">
      <alignment vertical="center"/>
    </xf>
    <xf numFmtId="0" fontId="3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right"/>
    </xf>
    <xf numFmtId="0" fontId="4" fillId="0" borderId="1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6" fillId="3" borderId="7" xfId="0" applyFont="1" applyFill="1" applyBorder="1" applyAlignment="1">
      <alignment horizontal="center" vertical="center" wrapText="1"/>
    </xf>
    <xf numFmtId="166" fontId="6" fillId="3" borderId="11" xfId="0" applyNumberFormat="1" applyFont="1" applyFill="1" applyBorder="1" applyAlignment="1">
      <alignment horizontal="center" vertical="center" wrapText="1"/>
    </xf>
    <xf numFmtId="44" fontId="6" fillId="0" borderId="13" xfId="1" applyFont="1" applyFill="1" applyBorder="1" applyAlignment="1">
      <alignment vertical="center"/>
    </xf>
    <xf numFmtId="44" fontId="6" fillId="0" borderId="16" xfId="1" applyFont="1" applyFill="1" applyBorder="1" applyAlignment="1">
      <alignment vertical="center"/>
    </xf>
    <xf numFmtId="167" fontId="9" fillId="0" borderId="19" xfId="1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3" borderId="21" xfId="0" applyFont="1" applyFill="1" applyBorder="1" applyAlignment="1">
      <alignment horizontal="justify" vertical="center" wrapText="1"/>
    </xf>
    <xf numFmtId="0" fontId="4" fillId="3" borderId="21" xfId="0" applyFont="1" applyFill="1" applyBorder="1" applyAlignment="1">
      <alignment vertical="center" wrapText="1"/>
    </xf>
    <xf numFmtId="0" fontId="3" fillId="3" borderId="21" xfId="0" applyFont="1" applyFill="1" applyBorder="1" applyAlignment="1">
      <alignment vertical="center" wrapText="1"/>
    </xf>
    <xf numFmtId="0" fontId="27" fillId="3" borderId="6" xfId="0" applyFont="1" applyFill="1" applyBorder="1" applyAlignment="1">
      <alignment vertical="center" wrapText="1"/>
    </xf>
    <xf numFmtId="0" fontId="5" fillId="0" borderId="25" xfId="0" applyFont="1" applyBorder="1" applyAlignment="1">
      <alignment horizontal="center" vertical="center" wrapText="1"/>
    </xf>
    <xf numFmtId="44" fontId="4" fillId="0" borderId="25" xfId="1" applyFont="1" applyFill="1" applyBorder="1" applyAlignment="1">
      <alignment vertical="center"/>
    </xf>
    <xf numFmtId="0" fontId="6" fillId="0" borderId="21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justify" vertical="center" wrapText="1"/>
    </xf>
    <xf numFmtId="0" fontId="6" fillId="0" borderId="22" xfId="0" applyFont="1" applyBorder="1" applyAlignment="1">
      <alignment horizontal="justify" vertical="center" wrapText="1"/>
    </xf>
    <xf numFmtId="0" fontId="28" fillId="0" borderId="0" xfId="0" applyFont="1" applyAlignment="1">
      <alignment vertical="center"/>
    </xf>
    <xf numFmtId="0" fontId="0" fillId="0" borderId="69" xfId="0" applyBorder="1" applyAlignment="1">
      <alignment horizontal="left"/>
    </xf>
    <xf numFmtId="0" fontId="6" fillId="3" borderId="21" xfId="0" quotePrefix="1" applyFont="1" applyFill="1" applyBorder="1" applyAlignment="1">
      <alignment horizontal="center" vertical="center" wrapText="1"/>
    </xf>
    <xf numFmtId="0" fontId="6" fillId="8" borderId="0" xfId="0" applyFont="1" applyFill="1" applyAlignment="1">
      <alignment horizontal="left"/>
    </xf>
    <xf numFmtId="0" fontId="1" fillId="0" borderId="0" xfId="0" applyFont="1" applyAlignment="1">
      <alignment wrapText="1"/>
    </xf>
    <xf numFmtId="0" fontId="4" fillId="0" borderId="70" xfId="0" applyFont="1" applyBorder="1" applyAlignment="1">
      <alignment vertical="center"/>
    </xf>
    <xf numFmtId="0" fontId="6" fillId="8" borderId="72" xfId="0" applyFont="1" applyFill="1" applyBorder="1" applyAlignment="1">
      <alignment vertical="center"/>
    </xf>
    <xf numFmtId="0" fontId="6" fillId="8" borderId="73" xfId="0" applyFont="1" applyFill="1" applyBorder="1" applyAlignment="1">
      <alignment vertical="center"/>
    </xf>
    <xf numFmtId="0" fontId="6" fillId="0" borderId="74" xfId="0" applyFont="1" applyBorder="1" applyAlignment="1">
      <alignment horizontal="left"/>
    </xf>
    <xf numFmtId="0" fontId="1" fillId="0" borderId="0" xfId="0" applyFont="1" applyAlignment="1">
      <alignment vertical="center"/>
    </xf>
    <xf numFmtId="166" fontId="1" fillId="0" borderId="0" xfId="0" applyNumberFormat="1" applyFont="1" applyAlignment="1">
      <alignment vertical="center"/>
    </xf>
    <xf numFmtId="165" fontId="1" fillId="0" borderId="0" xfId="4" applyFont="1" applyFill="1"/>
    <xf numFmtId="165" fontId="1" fillId="0" borderId="0" xfId="4" applyFont="1" applyFill="1" applyAlignment="1">
      <alignment vertical="center"/>
    </xf>
    <xf numFmtId="0" fontId="8" fillId="0" borderId="75" xfId="0" applyFont="1" applyBorder="1" applyAlignment="1">
      <alignment vertical="center"/>
    </xf>
    <xf numFmtId="0" fontId="5" fillId="0" borderId="34" xfId="0" applyFont="1" applyBorder="1" applyAlignment="1">
      <alignment horizontal="center" vertical="center" wrapText="1"/>
    </xf>
    <xf numFmtId="0" fontId="5" fillId="3" borderId="49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0" fillId="0" borderId="34" xfId="0" applyBorder="1" applyAlignment="1">
      <alignment horizontal="left"/>
    </xf>
    <xf numFmtId="0" fontId="14" fillId="0" borderId="28" xfId="3" applyFont="1" applyBorder="1" applyAlignment="1">
      <alignment vertical="center" wrapText="1"/>
    </xf>
    <xf numFmtId="0" fontId="0" fillId="0" borderId="22" xfId="0" applyBorder="1"/>
    <xf numFmtId="0" fontId="30" fillId="0" borderId="0" xfId="0" applyFont="1"/>
    <xf numFmtId="0" fontId="31" fillId="0" borderId="0" xfId="0" applyFont="1"/>
    <xf numFmtId="2" fontId="31" fillId="0" borderId="0" xfId="0" applyNumberFormat="1" applyFont="1"/>
    <xf numFmtId="0" fontId="3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32" fillId="0" borderId="0" xfId="0" applyFont="1"/>
    <xf numFmtId="2" fontId="6" fillId="0" borderId="0" xfId="0" applyNumberFormat="1" applyFont="1"/>
    <xf numFmtId="0" fontId="6" fillId="9" borderId="20" xfId="0" applyFont="1" applyFill="1" applyBorder="1" applyAlignment="1">
      <alignment horizontal="center" vertical="center" wrapText="1"/>
    </xf>
    <xf numFmtId="2" fontId="31" fillId="0" borderId="0" xfId="0" applyNumberFormat="1" applyFont="1" applyAlignment="1">
      <alignment vertical="center"/>
    </xf>
    <xf numFmtId="0" fontId="6" fillId="10" borderId="22" xfId="0" applyFont="1" applyFill="1" applyBorder="1" applyAlignment="1">
      <alignment horizontal="center" vertical="center" wrapText="1"/>
    </xf>
    <xf numFmtId="0" fontId="5" fillId="10" borderId="22" xfId="0" applyFont="1" applyFill="1" applyBorder="1" applyAlignment="1">
      <alignment horizontal="justify" vertical="center" wrapText="1"/>
    </xf>
    <xf numFmtId="0" fontId="5" fillId="10" borderId="22" xfId="0" applyFont="1" applyFill="1" applyBorder="1" applyAlignment="1">
      <alignment horizontal="center" vertical="center" wrapText="1"/>
    </xf>
    <xf numFmtId="44" fontId="30" fillId="10" borderId="22" xfId="1" applyFont="1" applyFill="1" applyBorder="1" applyAlignment="1">
      <alignment horizontal="center" vertical="center"/>
    </xf>
    <xf numFmtId="0" fontId="30" fillId="0" borderId="22" xfId="0" applyFont="1" applyBorder="1" applyAlignment="1">
      <alignment vertical="center"/>
    </xf>
    <xf numFmtId="0" fontId="5" fillId="0" borderId="30" xfId="0" applyFont="1" applyBorder="1" applyAlignment="1">
      <alignment horizontal="center" vertical="center" wrapText="1"/>
    </xf>
    <xf numFmtId="44" fontId="5" fillId="0" borderId="22" xfId="1" applyFont="1" applyFill="1" applyBorder="1" applyAlignment="1">
      <alignment horizontal="center" vertical="center"/>
    </xf>
    <xf numFmtId="44" fontId="30" fillId="0" borderId="22" xfId="1" applyFont="1" applyFill="1" applyBorder="1" applyAlignment="1">
      <alignment horizontal="center" vertical="center"/>
    </xf>
    <xf numFmtId="2" fontId="31" fillId="4" borderId="0" xfId="0" applyNumberFormat="1" applyFont="1" applyFill="1" applyAlignment="1">
      <alignment vertical="center"/>
    </xf>
    <xf numFmtId="0" fontId="5" fillId="0" borderId="50" xfId="0" applyFont="1" applyBorder="1" applyAlignment="1">
      <alignment horizontal="center" vertical="center" wrapText="1"/>
    </xf>
    <xf numFmtId="44" fontId="5" fillId="0" borderId="25" xfId="1" applyFont="1" applyFill="1" applyBorder="1" applyAlignment="1">
      <alignment horizontal="center" vertical="center"/>
    </xf>
    <xf numFmtId="44" fontId="30" fillId="0" borderId="25" xfId="1" applyFont="1" applyFill="1" applyBorder="1" applyAlignment="1">
      <alignment horizontal="center" vertical="center"/>
    </xf>
    <xf numFmtId="0" fontId="6" fillId="10" borderId="21" xfId="0" applyFont="1" applyFill="1" applyBorder="1" applyAlignment="1">
      <alignment horizontal="center" vertical="center" wrapText="1"/>
    </xf>
    <xf numFmtId="0" fontId="12" fillId="10" borderId="21" xfId="0" applyFont="1" applyFill="1" applyBorder="1" applyAlignment="1">
      <alignment horizontal="center" vertical="center"/>
    </xf>
    <xf numFmtId="0" fontId="5" fillId="10" borderId="21" xfId="0" applyFont="1" applyFill="1" applyBorder="1" applyAlignment="1">
      <alignment horizontal="justify" vertical="center" wrapText="1"/>
    </xf>
    <xf numFmtId="0" fontId="5" fillId="10" borderId="21" xfId="0" applyFont="1" applyFill="1" applyBorder="1" applyAlignment="1">
      <alignment horizontal="center" vertical="center" wrapText="1"/>
    </xf>
    <xf numFmtId="44" fontId="5" fillId="10" borderId="21" xfId="1" applyFont="1" applyFill="1" applyBorder="1" applyAlignment="1">
      <alignment horizontal="center" vertical="center"/>
    </xf>
    <xf numFmtId="44" fontId="30" fillId="10" borderId="21" xfId="1" applyFont="1" applyFill="1" applyBorder="1" applyAlignment="1">
      <alignment horizontal="center" vertical="center"/>
    </xf>
    <xf numFmtId="0" fontId="5" fillId="0" borderId="76" xfId="0" applyFont="1" applyBorder="1" applyAlignment="1">
      <alignment horizontal="center" vertical="center" wrapText="1"/>
    </xf>
    <xf numFmtId="0" fontId="30" fillId="0" borderId="76" xfId="0" applyFont="1" applyBorder="1" applyAlignment="1">
      <alignment horizontal="center" vertical="center"/>
    </xf>
    <xf numFmtId="0" fontId="5" fillId="0" borderId="76" xfId="0" applyFont="1" applyBorder="1" applyAlignment="1">
      <alignment horizontal="justify" vertical="center" wrapText="1"/>
    </xf>
    <xf numFmtId="3" fontId="5" fillId="0" borderId="76" xfId="0" applyNumberFormat="1" applyFont="1" applyBorder="1" applyAlignment="1">
      <alignment horizontal="center" vertical="center" wrapText="1"/>
    </xf>
    <xf numFmtId="44" fontId="5" fillId="0" borderId="76" xfId="1" applyFont="1" applyFill="1" applyBorder="1" applyAlignment="1">
      <alignment horizontal="center" vertical="center"/>
    </xf>
    <xf numFmtId="0" fontId="6" fillId="10" borderId="25" xfId="0" applyFont="1" applyFill="1" applyBorder="1" applyAlignment="1">
      <alignment horizontal="center" vertical="center" wrapText="1"/>
    </xf>
    <xf numFmtId="0" fontId="12" fillId="10" borderId="25" xfId="0" applyFont="1" applyFill="1" applyBorder="1" applyAlignment="1">
      <alignment horizontal="center" vertical="center"/>
    </xf>
    <xf numFmtId="0" fontId="5" fillId="10" borderId="25" xfId="0" applyFont="1" applyFill="1" applyBorder="1" applyAlignment="1">
      <alignment horizontal="justify" vertical="center" wrapText="1"/>
    </xf>
    <xf numFmtId="0" fontId="5" fillId="10" borderId="25" xfId="0" applyFont="1" applyFill="1" applyBorder="1" applyAlignment="1">
      <alignment horizontal="center" vertical="center" wrapText="1"/>
    </xf>
    <xf numFmtId="44" fontId="5" fillId="10" borderId="25" xfId="1" applyFont="1" applyFill="1" applyBorder="1" applyAlignment="1">
      <alignment horizontal="center" vertical="center"/>
    </xf>
    <xf numFmtId="44" fontId="30" fillId="10" borderId="25" xfId="1" applyFont="1" applyFill="1" applyBorder="1" applyAlignment="1">
      <alignment horizontal="center" vertical="center"/>
    </xf>
    <xf numFmtId="0" fontId="30" fillId="0" borderId="24" xfId="0" applyFont="1" applyBorder="1" applyAlignment="1">
      <alignment vertical="center"/>
    </xf>
    <xf numFmtId="0" fontId="5" fillId="0" borderId="24" xfId="0" applyFont="1" applyBorder="1" applyAlignment="1">
      <alignment horizontal="justify" vertical="center" wrapText="1"/>
    </xf>
    <xf numFmtId="44" fontId="5" fillId="0" borderId="24" xfId="1" applyFont="1" applyFill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5" fillId="0" borderId="20" xfId="0" quotePrefix="1" applyFont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 wrapText="1"/>
    </xf>
    <xf numFmtId="44" fontId="33" fillId="0" borderId="20" xfId="1" applyFont="1" applyFill="1" applyBorder="1" applyAlignment="1">
      <alignment horizontal="left" vertical="center"/>
    </xf>
    <xf numFmtId="44" fontId="34" fillId="0" borderId="20" xfId="1" applyFont="1" applyFill="1" applyBorder="1" applyAlignment="1">
      <alignment horizontal="left" vertical="center"/>
    </xf>
    <xf numFmtId="165" fontId="31" fillId="4" borderId="0" xfId="4" applyFont="1" applyFill="1" applyBorder="1" applyAlignment="1">
      <alignment vertical="center"/>
    </xf>
    <xf numFmtId="0" fontId="6" fillId="10" borderId="20" xfId="0" applyFont="1" applyFill="1" applyBorder="1" applyAlignment="1">
      <alignment horizontal="center" vertical="center" wrapText="1"/>
    </xf>
    <xf numFmtId="0" fontId="6" fillId="10" borderId="20" xfId="0" quotePrefix="1" applyFont="1" applyFill="1" applyBorder="1" applyAlignment="1">
      <alignment horizontal="left" vertical="center" wrapText="1"/>
    </xf>
    <xf numFmtId="9" fontId="30" fillId="0" borderId="20" xfId="5" applyFont="1" applyFill="1" applyBorder="1" applyAlignment="1">
      <alignment horizontal="center" vertical="center"/>
    </xf>
    <xf numFmtId="44" fontId="30" fillId="0" borderId="20" xfId="1" applyFont="1" applyFill="1" applyBorder="1" applyAlignment="1">
      <alignment horizontal="center" vertical="center"/>
    </xf>
    <xf numFmtId="44" fontId="30" fillId="0" borderId="22" xfId="1" applyFont="1" applyFill="1" applyBorder="1" applyAlignment="1">
      <alignment vertical="center"/>
    </xf>
    <xf numFmtId="171" fontId="31" fillId="0" borderId="0" xfId="0" applyNumberFormat="1" applyFont="1" applyAlignment="1">
      <alignment vertical="center"/>
    </xf>
    <xf numFmtId="0" fontId="5" fillId="0" borderId="26" xfId="0" applyFont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justify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vertical="center" wrapText="1"/>
    </xf>
    <xf numFmtId="44" fontId="30" fillId="0" borderId="25" xfId="1" applyFont="1" applyFill="1" applyBorder="1" applyAlignment="1">
      <alignment vertical="center"/>
    </xf>
    <xf numFmtId="0" fontId="6" fillId="3" borderId="24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6" fillId="3" borderId="25" xfId="0" quotePrefix="1" applyFont="1" applyFill="1" applyBorder="1" applyAlignment="1">
      <alignment horizontal="left" vertical="center" wrapText="1"/>
    </xf>
    <xf numFmtId="0" fontId="5" fillId="4" borderId="25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0" borderId="22" xfId="0" quotePrefix="1" applyFont="1" applyBorder="1" applyAlignment="1">
      <alignment horizontal="left" vertical="center" wrapText="1"/>
    </xf>
    <xf numFmtId="0" fontId="5" fillId="0" borderId="21" xfId="0" applyFont="1" applyBorder="1" applyAlignment="1">
      <alignment horizontal="center" vertical="center" wrapText="1"/>
    </xf>
    <xf numFmtId="165" fontId="4" fillId="0" borderId="25" xfId="4" applyFont="1" applyFill="1" applyBorder="1" applyAlignment="1">
      <alignment horizontal="center" vertical="center"/>
    </xf>
    <xf numFmtId="44" fontId="4" fillId="0" borderId="25" xfId="1" applyFont="1" applyFill="1" applyBorder="1" applyAlignment="1">
      <alignment horizontal="center" vertical="center"/>
    </xf>
    <xf numFmtId="0" fontId="5" fillId="0" borderId="24" xfId="0" quotePrefix="1" applyFont="1" applyBorder="1" applyAlignment="1">
      <alignment horizontal="left" vertical="center" wrapText="1"/>
    </xf>
    <xf numFmtId="0" fontId="5" fillId="0" borderId="27" xfId="0" applyFont="1" applyBorder="1" applyAlignment="1">
      <alignment horizontal="center" vertical="center" wrapText="1"/>
    </xf>
    <xf numFmtId="0" fontId="6" fillId="0" borderId="64" xfId="0" applyFont="1" applyBorder="1" applyAlignment="1">
      <alignment horizontal="center" vertical="center" wrapText="1"/>
    </xf>
    <xf numFmtId="0" fontId="6" fillId="0" borderId="2" xfId="0" quotePrefix="1" applyFont="1" applyBorder="1" applyAlignment="1">
      <alignment horizontal="left" vertical="center" wrapText="1"/>
    </xf>
    <xf numFmtId="165" fontId="4" fillId="0" borderId="21" xfId="4" applyFont="1" applyFill="1" applyBorder="1" applyAlignment="1">
      <alignment horizontal="center" vertical="center"/>
    </xf>
    <xf numFmtId="44" fontId="4" fillId="0" borderId="26" xfId="1" applyFont="1" applyFill="1" applyBorder="1" applyAlignment="1">
      <alignment horizontal="center" vertical="center"/>
    </xf>
    <xf numFmtId="0" fontId="5" fillId="0" borderId="67" xfId="0" applyFont="1" applyBorder="1" applyAlignment="1">
      <alignment horizontal="center" vertical="center" wrapText="1"/>
    </xf>
    <xf numFmtId="0" fontId="5" fillId="0" borderId="66" xfId="0" applyFont="1" applyBorder="1" applyAlignment="1">
      <alignment horizontal="center" vertical="center" wrapText="1"/>
    </xf>
    <xf numFmtId="0" fontId="5" fillId="0" borderId="27" xfId="0" quotePrefix="1" applyFont="1" applyBorder="1" applyAlignment="1">
      <alignment horizontal="left" vertical="center" wrapText="1"/>
    </xf>
    <xf numFmtId="44" fontId="4" fillId="0" borderId="21" xfId="1" applyFont="1" applyFill="1" applyBorder="1" applyAlignment="1">
      <alignment horizontal="center" vertical="center"/>
    </xf>
    <xf numFmtId="0" fontId="30" fillId="0" borderId="0" xfId="0" applyFont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1" fillId="0" borderId="68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12" xfId="0" applyFont="1" applyBorder="1"/>
    <xf numFmtId="44" fontId="6" fillId="0" borderId="13" xfId="1" applyFont="1" applyFill="1" applyBorder="1" applyAlignment="1">
      <alignment horizontal="center" vertical="center"/>
    </xf>
    <xf numFmtId="167" fontId="9" fillId="0" borderId="83" xfId="1" applyNumberFormat="1" applyFont="1" applyFill="1" applyBorder="1" applyAlignment="1">
      <alignment horizontal="right" vertical="center"/>
    </xf>
    <xf numFmtId="167" fontId="9" fillId="0" borderId="75" xfId="1" applyNumberFormat="1" applyFont="1" applyFill="1" applyBorder="1" applyAlignment="1">
      <alignment horizontal="right" vertical="center"/>
    </xf>
    <xf numFmtId="9" fontId="4" fillId="0" borderId="22" xfId="5" applyFont="1" applyFill="1" applyBorder="1" applyAlignment="1">
      <alignment horizontal="center" vertical="center"/>
    </xf>
    <xf numFmtId="9" fontId="4" fillId="0" borderId="24" xfId="4" applyNumberFormat="1" applyFont="1" applyFill="1" applyBorder="1" applyAlignment="1">
      <alignment horizontal="center" vertical="center"/>
    </xf>
    <xf numFmtId="9" fontId="4" fillId="0" borderId="23" xfId="4" applyNumberFormat="1" applyFont="1" applyFill="1" applyBorder="1" applyAlignment="1">
      <alignment horizontal="center" vertical="center"/>
    </xf>
    <xf numFmtId="44" fontId="4" fillId="0" borderId="27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6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  <xf numFmtId="0" fontId="6" fillId="0" borderId="71" xfId="0" applyFont="1" applyBorder="1" applyAlignment="1">
      <alignment horizontal="left" vertical="top" wrapText="1"/>
    </xf>
    <xf numFmtId="0" fontId="26" fillId="0" borderId="71" xfId="0" applyFont="1" applyBorder="1" applyAlignment="1">
      <alignment wrapTex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 wrapText="1"/>
    </xf>
    <xf numFmtId="0" fontId="1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6" fillId="0" borderId="32" xfId="0" applyFont="1" applyBorder="1" applyAlignment="1">
      <alignment vertical="center"/>
    </xf>
    <xf numFmtId="0" fontId="6" fillId="0" borderId="77" xfId="0" applyFont="1" applyBorder="1" applyAlignment="1">
      <alignment vertical="center"/>
    </xf>
    <xf numFmtId="0" fontId="6" fillId="0" borderId="78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0" fontId="6" fillId="0" borderId="0" xfId="0" applyFont="1" applyAlignment="1">
      <alignment horizontal="left" vertical="center" wrapText="1"/>
    </xf>
    <xf numFmtId="0" fontId="26" fillId="0" borderId="0" xfId="0" applyFont="1" applyAlignment="1">
      <alignment wrapText="1"/>
    </xf>
    <xf numFmtId="0" fontId="4" fillId="0" borderId="41" xfId="0" applyFont="1" applyBorder="1" applyAlignment="1">
      <alignment vertical="center"/>
    </xf>
    <xf numFmtId="0" fontId="4" fillId="0" borderId="38" xfId="0" applyFont="1" applyBorder="1" applyAlignment="1">
      <alignment vertical="center"/>
    </xf>
    <xf numFmtId="0" fontId="4" fillId="0" borderId="47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0" fontId="6" fillId="0" borderId="85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79" xfId="0" applyFont="1" applyBorder="1" applyAlignment="1">
      <alignment vertical="center"/>
    </xf>
    <xf numFmtId="0" fontId="6" fillId="0" borderId="80" xfId="0" applyFont="1" applyBorder="1" applyAlignment="1">
      <alignment horizontal="left" vertical="center"/>
    </xf>
    <xf numFmtId="0" fontId="6" fillId="0" borderId="81" xfId="0" applyFont="1" applyBorder="1" applyAlignment="1">
      <alignment horizontal="left" vertical="center"/>
    </xf>
    <xf numFmtId="0" fontId="6" fillId="0" borderId="82" xfId="0" applyFont="1" applyBorder="1" applyAlignment="1">
      <alignment horizontal="left" vertical="center"/>
    </xf>
    <xf numFmtId="0" fontId="5" fillId="0" borderId="84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5" fillId="0" borderId="45" xfId="0" applyFont="1" applyBorder="1" applyAlignment="1">
      <alignment horizontal="left" vertical="center"/>
    </xf>
    <xf numFmtId="0" fontId="10" fillId="0" borderId="35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8" fillId="0" borderId="63" xfId="0" applyFont="1" applyBorder="1" applyAlignment="1">
      <alignment horizontal="center"/>
    </xf>
    <xf numFmtId="0" fontId="10" fillId="0" borderId="63" xfId="0" applyFont="1" applyBorder="1" applyAlignment="1">
      <alignment horizontal="center"/>
    </xf>
    <xf numFmtId="0" fontId="10" fillId="0" borderId="4" xfId="0" applyFont="1" applyBorder="1" applyAlignment="1">
      <alignment horizontal="left"/>
    </xf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44" xfId="0" applyBorder="1"/>
    <xf numFmtId="0" fontId="0" fillId="0" borderId="31" xfId="0" applyBorder="1"/>
    <xf numFmtId="0" fontId="0" fillId="0" borderId="45" xfId="0" applyBorder="1"/>
    <xf numFmtId="0" fontId="10" fillId="5" borderId="30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/>
    </xf>
    <xf numFmtId="0" fontId="10" fillId="5" borderId="34" xfId="0" applyFont="1" applyFill="1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1" xfId="0" applyBorder="1" applyAlignment="1">
      <alignment horizontal="left"/>
    </xf>
    <xf numFmtId="0" fontId="0" fillId="0" borderId="38" xfId="0" applyBorder="1" applyAlignment="1">
      <alignment horizontal="left"/>
    </xf>
    <xf numFmtId="0" fontId="0" fillId="0" borderId="47" xfId="0" applyBorder="1" applyAlignment="1">
      <alignment horizontal="left"/>
    </xf>
    <xf numFmtId="0" fontId="0" fillId="0" borderId="41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4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45" xfId="0" applyBorder="1" applyAlignment="1">
      <alignment horizontal="left"/>
    </xf>
    <xf numFmtId="0" fontId="0" fillId="0" borderId="44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0" fillId="0" borderId="41" xfId="0" applyBorder="1"/>
    <xf numFmtId="0" fontId="0" fillId="0" borderId="38" xfId="0" applyBorder="1"/>
    <xf numFmtId="0" fontId="0" fillId="0" borderId="47" xfId="0" applyBorder="1"/>
    <xf numFmtId="0" fontId="10" fillId="0" borderId="46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7" fillId="0" borderId="1" xfId="0" applyFont="1" applyBorder="1" applyAlignment="1">
      <alignment horizontal="center"/>
    </xf>
    <xf numFmtId="0" fontId="17" fillId="0" borderId="64" xfId="0" applyFont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1" xfId="0" applyBorder="1" applyAlignment="1">
      <alignment horizontal="center"/>
    </xf>
    <xf numFmtId="0" fontId="10" fillId="0" borderId="30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34" xfId="0" applyFont="1" applyBorder="1" applyAlignment="1">
      <alignment horizontal="left"/>
    </xf>
    <xf numFmtId="0" fontId="10" fillId="5" borderId="51" xfId="0" applyFont="1" applyFill="1" applyBorder="1" applyAlignment="1">
      <alignment horizontal="center"/>
    </xf>
    <xf numFmtId="0" fontId="10" fillId="5" borderId="38" xfId="0" applyFont="1" applyFill="1" applyBorder="1" applyAlignment="1">
      <alignment horizontal="center"/>
    </xf>
    <xf numFmtId="0" fontId="10" fillId="5" borderId="37" xfId="0" applyFont="1" applyFill="1" applyBorder="1" applyAlignment="1">
      <alignment horizontal="center"/>
    </xf>
    <xf numFmtId="0" fontId="10" fillId="5" borderId="3" xfId="0" applyFont="1" applyFill="1" applyBorder="1" applyAlignment="1">
      <alignment horizontal="center"/>
    </xf>
    <xf numFmtId="1" fontId="16" fillId="0" borderId="1" xfId="0" applyNumberFormat="1" applyFont="1" applyBorder="1" applyAlignment="1">
      <alignment horizontal="center"/>
    </xf>
    <xf numFmtId="1" fontId="16" fillId="0" borderId="64" xfId="0" applyNumberFormat="1" applyFont="1" applyBorder="1" applyAlignment="1">
      <alignment horizontal="center"/>
    </xf>
    <xf numFmtId="14" fontId="17" fillId="0" borderId="1" xfId="0" applyNumberFormat="1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0" fillId="0" borderId="46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10" fillId="5" borderId="66" xfId="0" applyFont="1" applyFill="1" applyBorder="1" applyAlignment="1">
      <alignment horizontal="center"/>
    </xf>
    <xf numFmtId="0" fontId="10" fillId="5" borderId="67" xfId="0" applyFont="1" applyFill="1" applyBorder="1" applyAlignment="1">
      <alignment horizontal="center"/>
    </xf>
    <xf numFmtId="0" fontId="10" fillId="5" borderId="36" xfId="0" applyFont="1" applyFill="1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3" xfId="0" applyBorder="1" applyAlignment="1">
      <alignment horizontal="center"/>
    </xf>
    <xf numFmtId="0" fontId="10" fillId="0" borderId="46" xfId="0" applyFont="1" applyBorder="1" applyAlignment="1">
      <alignment horizontal="center"/>
    </xf>
    <xf numFmtId="0" fontId="17" fillId="0" borderId="46" xfId="0" applyFont="1" applyBorder="1" applyAlignment="1">
      <alignment horizontal="center"/>
    </xf>
    <xf numFmtId="0" fontId="17" fillId="0" borderId="34" xfId="0" applyFont="1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1" xfId="0" applyFont="1" applyBorder="1" applyAlignment="1">
      <alignment horizontal="left"/>
    </xf>
    <xf numFmtId="0" fontId="17" fillId="0" borderId="2" xfId="0" applyFont="1" applyBorder="1" applyAlignment="1">
      <alignment horizontal="center"/>
    </xf>
    <xf numFmtId="0" fontId="10" fillId="0" borderId="30" xfId="0" applyFont="1" applyBorder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10" fillId="0" borderId="34" xfId="0" applyFont="1" applyBorder="1" applyAlignment="1">
      <alignment horizontal="left" wrapText="1"/>
    </xf>
    <xf numFmtId="0" fontId="15" fillId="0" borderId="4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5" xfId="0" applyFont="1" applyBorder="1" applyAlignment="1">
      <alignment horizontal="left"/>
    </xf>
    <xf numFmtId="0" fontId="22" fillId="0" borderId="4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22" fillId="0" borderId="5" xfId="0" applyFont="1" applyBorder="1" applyAlignment="1">
      <alignment horizontal="left"/>
    </xf>
    <xf numFmtId="0" fontId="0" fillId="4" borderId="4" xfId="0" applyFill="1" applyBorder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10" fillId="4" borderId="46" xfId="0" applyFont="1" applyFill="1" applyBorder="1" applyAlignment="1">
      <alignment horizontal="center"/>
    </xf>
    <xf numFmtId="0" fontId="10" fillId="4" borderId="2" xfId="0" applyFont="1" applyFill="1" applyBorder="1" applyAlignment="1">
      <alignment horizontal="center"/>
    </xf>
    <xf numFmtId="0" fontId="10" fillId="4" borderId="3" xfId="0" applyFont="1" applyFill="1" applyBorder="1" applyAlignment="1">
      <alignment horizontal="center"/>
    </xf>
    <xf numFmtId="0" fontId="0" fillId="4" borderId="41" xfId="0" applyFill="1" applyBorder="1" applyAlignment="1">
      <alignment horizontal="left"/>
    </xf>
    <xf numFmtId="0" fontId="0" fillId="4" borderId="38" xfId="0" applyFill="1" applyBorder="1" applyAlignment="1">
      <alignment horizontal="left"/>
    </xf>
    <xf numFmtId="0" fontId="0" fillId="4" borderId="47" xfId="0" applyFill="1" applyBorder="1" applyAlignment="1">
      <alignment horizontal="left"/>
    </xf>
    <xf numFmtId="0" fontId="0" fillId="4" borderId="4" xfId="0" applyFill="1" applyBorder="1" applyAlignment="1">
      <alignment horizontal="left"/>
    </xf>
    <xf numFmtId="0" fontId="0" fillId="4" borderId="0" xfId="0" applyFill="1" applyAlignment="1">
      <alignment horizontal="left"/>
    </xf>
    <xf numFmtId="0" fontId="0" fillId="4" borderId="5" xfId="0" applyFill="1" applyBorder="1" applyAlignment="1">
      <alignment horizontal="left"/>
    </xf>
    <xf numFmtId="0" fontId="0" fillId="4" borderId="44" xfId="0" applyFill="1" applyBorder="1" applyAlignment="1">
      <alignment horizontal="left"/>
    </xf>
    <xf numFmtId="0" fontId="0" fillId="4" borderId="31" xfId="0" applyFill="1" applyBorder="1" applyAlignment="1">
      <alignment horizontal="left"/>
    </xf>
    <xf numFmtId="0" fontId="0" fillId="4" borderId="45" xfId="0" applyFill="1" applyBorder="1" applyAlignment="1">
      <alignment horizontal="left"/>
    </xf>
    <xf numFmtId="0" fontId="0" fillId="4" borderId="44" xfId="0" applyFill="1" applyBorder="1" applyAlignment="1">
      <alignment horizontal="center"/>
    </xf>
    <xf numFmtId="0" fontId="0" fillId="4" borderId="45" xfId="0" applyFill="1" applyBorder="1" applyAlignment="1">
      <alignment horizontal="center"/>
    </xf>
    <xf numFmtId="0" fontId="10" fillId="4" borderId="30" xfId="0" applyFont="1" applyFill="1" applyBorder="1" applyAlignment="1">
      <alignment horizontal="center"/>
    </xf>
    <xf numFmtId="0" fontId="10" fillId="4" borderId="35" xfId="0" applyFont="1" applyFill="1" applyBorder="1" applyAlignment="1">
      <alignment horizontal="left"/>
    </xf>
    <xf numFmtId="0" fontId="10" fillId="4" borderId="0" xfId="0" applyFont="1" applyFill="1" applyAlignment="1">
      <alignment horizontal="left"/>
    </xf>
    <xf numFmtId="0" fontId="10" fillId="4" borderId="4" xfId="0" applyFont="1" applyFill="1" applyBorder="1" applyAlignment="1">
      <alignment horizontal="left"/>
    </xf>
    <xf numFmtId="0" fontId="10" fillId="4" borderId="14" xfId="0" applyFont="1" applyFill="1" applyBorder="1" applyAlignment="1">
      <alignment horizontal="center"/>
    </xf>
    <xf numFmtId="0" fontId="10" fillId="4" borderId="15" xfId="0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15" fontId="17" fillId="0" borderId="1" xfId="0" applyNumberFormat="1" applyFont="1" applyBorder="1" applyAlignment="1">
      <alignment horizontal="center"/>
    </xf>
    <xf numFmtId="0" fontId="17" fillId="4" borderId="2" xfId="0" applyFont="1" applyFill="1" applyBorder="1" applyAlignment="1">
      <alignment horizontal="center"/>
    </xf>
    <xf numFmtId="0" fontId="17" fillId="4" borderId="34" xfId="0" applyFont="1" applyFill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5" xfId="0" applyFont="1" applyBorder="1" applyAlignment="1">
      <alignment horizontal="center"/>
    </xf>
    <xf numFmtId="14" fontId="16" fillId="0" borderId="1" xfId="0" applyNumberFormat="1" applyFont="1" applyBorder="1" applyAlignment="1">
      <alignment horizontal="center"/>
    </xf>
    <xf numFmtId="0" fontId="16" fillId="0" borderId="64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22" fillId="0" borderId="4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2" fillId="0" borderId="5" xfId="0" applyFont="1" applyBorder="1" applyAlignment="1">
      <alignment vertical="center"/>
    </xf>
    <xf numFmtId="0" fontId="22" fillId="0" borderId="41" xfId="0" applyFont="1" applyBorder="1" applyAlignment="1">
      <alignment vertical="center"/>
    </xf>
    <xf numFmtId="0" fontId="22" fillId="0" borderId="38" xfId="0" applyFont="1" applyBorder="1" applyAlignment="1">
      <alignment vertical="center"/>
    </xf>
    <xf numFmtId="0" fontId="22" fillId="0" borderId="47" xfId="0" applyFont="1" applyBorder="1" applyAlignment="1">
      <alignment vertical="center"/>
    </xf>
    <xf numFmtId="0" fontId="17" fillId="4" borderId="1" xfId="0" applyFont="1" applyFill="1" applyBorder="1" applyAlignment="1">
      <alignment horizontal="center"/>
    </xf>
    <xf numFmtId="0" fontId="17" fillId="4" borderId="64" xfId="0" applyFont="1" applyFill="1" applyBorder="1" applyAlignment="1">
      <alignment horizontal="center"/>
    </xf>
    <xf numFmtId="1" fontId="23" fillId="0" borderId="1" xfId="0" applyNumberFormat="1" applyFont="1" applyBorder="1" applyAlignment="1">
      <alignment horizontal="center"/>
    </xf>
    <xf numFmtId="1" fontId="23" fillId="0" borderId="64" xfId="0" applyNumberFormat="1" applyFont="1" applyBorder="1" applyAlignment="1">
      <alignment horizontal="center"/>
    </xf>
    <xf numFmtId="14" fontId="23" fillId="0" borderId="1" xfId="0" applyNumberFormat="1" applyFont="1" applyBorder="1" applyAlignment="1">
      <alignment horizontal="center"/>
    </xf>
    <xf numFmtId="0" fontId="23" fillId="0" borderId="64" xfId="0" applyFont="1" applyBorder="1" applyAlignment="1">
      <alignment horizontal="center"/>
    </xf>
    <xf numFmtId="15" fontId="23" fillId="0" borderId="1" xfId="0" applyNumberFormat="1" applyFont="1" applyBorder="1" applyAlignment="1">
      <alignment horizontal="center"/>
    </xf>
    <xf numFmtId="0" fontId="23" fillId="4" borderId="1" xfId="0" applyFont="1" applyFill="1" applyBorder="1" applyAlignment="1">
      <alignment horizontal="center"/>
    </xf>
    <xf numFmtId="0" fontId="23" fillId="4" borderId="64" xfId="0" applyFont="1" applyFill="1" applyBorder="1" applyAlignment="1">
      <alignment horizontal="center"/>
    </xf>
    <xf numFmtId="0" fontId="23" fillId="0" borderId="46" xfId="0" applyFont="1" applyBorder="1" applyAlignment="1">
      <alignment horizontal="center"/>
    </xf>
    <xf numFmtId="0" fontId="23" fillId="0" borderId="34" xfId="0" applyFont="1" applyBorder="1" applyAlignment="1">
      <alignment horizontal="center"/>
    </xf>
    <xf numFmtId="0" fontId="22" fillId="4" borderId="4" xfId="0" applyFont="1" applyFill="1" applyBorder="1" applyAlignment="1">
      <alignment vertical="center"/>
    </xf>
    <xf numFmtId="0" fontId="22" fillId="4" borderId="0" xfId="0" applyFont="1" applyFill="1" applyAlignment="1">
      <alignment vertical="center"/>
    </xf>
    <xf numFmtId="0" fontId="22" fillId="4" borderId="5" xfId="0" applyFont="1" applyFill="1" applyBorder="1" applyAlignment="1">
      <alignment vertical="center"/>
    </xf>
    <xf numFmtId="0" fontId="0" fillId="0" borderId="51" xfId="0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0" fillId="4" borderId="4" xfId="0" applyFill="1" applyBorder="1"/>
    <xf numFmtId="0" fontId="0" fillId="4" borderId="0" xfId="0" applyFill="1"/>
    <xf numFmtId="0" fontId="0" fillId="4" borderId="5" xfId="0" applyFill="1" applyBorder="1"/>
    <xf numFmtId="0" fontId="0" fillId="4" borderId="44" xfId="0" applyFill="1" applyBorder="1"/>
    <xf numFmtId="0" fontId="0" fillId="4" borderId="31" xfId="0" applyFill="1" applyBorder="1"/>
    <xf numFmtId="0" fontId="0" fillId="4" borderId="45" xfId="0" applyFill="1" applyBorder="1"/>
    <xf numFmtId="0" fontId="10" fillId="4" borderId="46" xfId="0" applyFont="1" applyFill="1" applyBorder="1" applyAlignment="1">
      <alignment horizontal="left"/>
    </xf>
    <xf numFmtId="0" fontId="10" fillId="4" borderId="2" xfId="0" applyFont="1" applyFill="1" applyBorder="1" applyAlignment="1">
      <alignment horizontal="left"/>
    </xf>
    <xf numFmtId="0" fontId="10" fillId="4" borderId="3" xfId="0" applyFont="1" applyFill="1" applyBorder="1" applyAlignment="1">
      <alignment horizontal="left"/>
    </xf>
    <xf numFmtId="0" fontId="0" fillId="4" borderId="41" xfId="0" applyFill="1" applyBorder="1"/>
    <xf numFmtId="0" fontId="0" fillId="4" borderId="38" xfId="0" applyFill="1" applyBorder="1"/>
    <xf numFmtId="0" fontId="0" fillId="4" borderId="47" xfId="0" applyFill="1" applyBorder="1"/>
    <xf numFmtId="0" fontId="0" fillId="4" borderId="41" xfId="0" applyFill="1" applyBorder="1" applyAlignment="1">
      <alignment horizontal="center"/>
    </xf>
    <xf numFmtId="0" fontId="0" fillId="4" borderId="47" xfId="0" applyFill="1" applyBorder="1" applyAlignment="1">
      <alignment horizontal="center"/>
    </xf>
  </cellXfs>
  <cellStyles count="14">
    <cellStyle name="Comma" xfId="4" builtinId="3"/>
    <cellStyle name="Comma 2" xfId="10" xr:uid="{00000000-0005-0000-0000-000001000000}"/>
    <cellStyle name="Comma 3" xfId="12" xr:uid="{00000000-0005-0000-0000-000002000000}"/>
    <cellStyle name="Currency" xfId="1" builtinId="4"/>
    <cellStyle name="Currency 2" xfId="7" xr:uid="{00000000-0005-0000-0000-000004000000}"/>
    <cellStyle name="Currency 3" xfId="8" xr:uid="{00000000-0005-0000-0000-000005000000}"/>
    <cellStyle name="Currency 3 2" xfId="6" xr:uid="{00000000-0005-0000-0000-000006000000}"/>
    <cellStyle name="Currency 4" xfId="9" xr:uid="{00000000-0005-0000-0000-000007000000}"/>
    <cellStyle name="Normal" xfId="0" builtinId="0"/>
    <cellStyle name="Normal 2" xfId="2" xr:uid="{00000000-0005-0000-0000-000009000000}"/>
    <cellStyle name="Normal 3" xfId="3" xr:uid="{00000000-0005-0000-0000-00000A000000}"/>
    <cellStyle name="Normal 3 2" xfId="11" xr:uid="{00000000-0005-0000-0000-00000B000000}"/>
    <cellStyle name="Percent" xfId="5" builtinId="5"/>
    <cellStyle name="Style 1" xfId="13" xr:uid="{01DA0BFA-EB83-490C-99EB-11A590DEDCE9}"/>
  </cellStyles>
  <dxfs count="0"/>
  <tableStyles count="0" defaultTableStyle="TableStyleMedium2" defaultPivotStyle="PivotStyleLight16"/>
  <colors>
    <mruColors>
      <color rgb="FFFFFFFF"/>
      <color rgb="FF00FF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1.xml"/><Relationship Id="rId128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theme" Target="theme/theme1.xml"/><Relationship Id="rId129" Type="http://schemas.openxmlformats.org/officeDocument/2006/relationships/customXml" Target="../customXml/item2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customXml" Target="../customXml/item3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calcChain" Target="calcChain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977153</xdr:colOff>
      <xdr:row>8</xdr:row>
      <xdr:rowOff>484094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556057C-2962-35B4-053A-0D5071F50DA9}"/>
            </a:ext>
          </a:extLst>
        </xdr:cNvPr>
        <xdr:cNvSpPr txBox="1"/>
      </xdr:nvSpPr>
      <xdr:spPr>
        <a:xfrm>
          <a:off x="10945906" y="22591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ZA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95250</xdr:rowOff>
    </xdr:from>
    <xdr:to>
      <xdr:col>8</xdr:col>
      <xdr:colOff>621760</xdr:colOff>
      <xdr:row>7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0"/>
          <a:ext cx="6432010" cy="1266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95250</xdr:rowOff>
    </xdr:from>
    <xdr:to>
      <xdr:col>8</xdr:col>
      <xdr:colOff>621760</xdr:colOff>
      <xdr:row>7</xdr:row>
      <xdr:rowOff>133349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0"/>
          <a:ext cx="6432010" cy="13715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0</xdr:row>
      <xdr:rowOff>85726</xdr:rowOff>
    </xdr:from>
    <xdr:to>
      <xdr:col>8</xdr:col>
      <xdr:colOff>793210</xdr:colOff>
      <xdr:row>7</xdr:row>
      <xdr:rowOff>28576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85726"/>
          <a:ext cx="6555835" cy="1276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95250</xdr:rowOff>
    </xdr:from>
    <xdr:to>
      <xdr:col>8</xdr:col>
      <xdr:colOff>621760</xdr:colOff>
      <xdr:row>6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0"/>
          <a:ext cx="6432010" cy="1209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95251</xdr:rowOff>
    </xdr:from>
    <xdr:to>
      <xdr:col>8</xdr:col>
      <xdr:colOff>971550</xdr:colOff>
      <xdr:row>6</xdr:row>
      <xdr:rowOff>133351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1"/>
          <a:ext cx="6781800" cy="118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0</xdr:row>
      <xdr:rowOff>95250</xdr:rowOff>
    </xdr:from>
    <xdr:to>
      <xdr:col>8</xdr:col>
      <xdr:colOff>942974</xdr:colOff>
      <xdr:row>7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49" y="95250"/>
          <a:ext cx="6753225" cy="1266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0</xdr:row>
      <xdr:rowOff>95251</xdr:rowOff>
    </xdr:from>
    <xdr:to>
      <xdr:col>8</xdr:col>
      <xdr:colOff>962025</xdr:colOff>
      <xdr:row>7</xdr:row>
      <xdr:rowOff>47625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95251"/>
          <a:ext cx="6753224" cy="1285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76200</xdr:rowOff>
    </xdr:from>
    <xdr:to>
      <xdr:col>8</xdr:col>
      <xdr:colOff>962025</xdr:colOff>
      <xdr:row>7</xdr:row>
      <xdr:rowOff>114299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76200"/>
          <a:ext cx="6743700" cy="13715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0</xdr:row>
      <xdr:rowOff>95251</xdr:rowOff>
    </xdr:from>
    <xdr:to>
      <xdr:col>8</xdr:col>
      <xdr:colOff>885824</xdr:colOff>
      <xdr:row>6</xdr:row>
      <xdr:rowOff>133351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49" y="95251"/>
          <a:ext cx="6696075" cy="118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0</xdr:row>
      <xdr:rowOff>123824</xdr:rowOff>
    </xdr:from>
    <xdr:to>
      <xdr:col>8</xdr:col>
      <xdr:colOff>952499</xdr:colOff>
      <xdr:row>7</xdr:row>
      <xdr:rowOff>38099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4" y="123824"/>
          <a:ext cx="66008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0</xdr:row>
      <xdr:rowOff>123824</xdr:rowOff>
    </xdr:from>
    <xdr:to>
      <xdr:col>8</xdr:col>
      <xdr:colOff>952499</xdr:colOff>
      <xdr:row>7</xdr:row>
      <xdr:rowOff>38099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4" y="123824"/>
          <a:ext cx="66008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0</xdr:row>
      <xdr:rowOff>123824</xdr:rowOff>
    </xdr:from>
    <xdr:to>
      <xdr:col>8</xdr:col>
      <xdr:colOff>952499</xdr:colOff>
      <xdr:row>7</xdr:row>
      <xdr:rowOff>38099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4" y="123824"/>
          <a:ext cx="66008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0</xdr:row>
      <xdr:rowOff>123824</xdr:rowOff>
    </xdr:from>
    <xdr:to>
      <xdr:col>8</xdr:col>
      <xdr:colOff>952499</xdr:colOff>
      <xdr:row>7</xdr:row>
      <xdr:rowOff>38099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4" y="123824"/>
          <a:ext cx="7010400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0</xdr:row>
      <xdr:rowOff>123824</xdr:rowOff>
    </xdr:from>
    <xdr:to>
      <xdr:col>8</xdr:col>
      <xdr:colOff>952499</xdr:colOff>
      <xdr:row>7</xdr:row>
      <xdr:rowOff>38099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4" y="123824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0</xdr:row>
      <xdr:rowOff>123824</xdr:rowOff>
    </xdr:from>
    <xdr:to>
      <xdr:col>8</xdr:col>
      <xdr:colOff>952499</xdr:colOff>
      <xdr:row>7</xdr:row>
      <xdr:rowOff>38099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4" y="123824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0</xdr:row>
      <xdr:rowOff>123824</xdr:rowOff>
    </xdr:from>
    <xdr:to>
      <xdr:col>8</xdr:col>
      <xdr:colOff>952499</xdr:colOff>
      <xdr:row>7</xdr:row>
      <xdr:rowOff>38099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4" y="123824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0</xdr:row>
      <xdr:rowOff>123824</xdr:rowOff>
    </xdr:from>
    <xdr:to>
      <xdr:col>8</xdr:col>
      <xdr:colOff>952499</xdr:colOff>
      <xdr:row>7</xdr:row>
      <xdr:rowOff>38099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4" y="123824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334250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334250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334250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86600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1104900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705726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1095375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696201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6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06/relationships/xlExternalLinkPath/xlPathMissing" Target="02%20C2.2%20Boiler%20and%20calorifier%20Maintenance%20Cluster%201%20OR%20BOQ%20rev%202.xlsx" TargetMode="External"/><Relationship Id="rId1" Type="http://schemas.openxmlformats.org/officeDocument/2006/relationships/externalLinkPath" Target="https://zutarilive-my.sharepoint.com/sites/1002917/Shared%20Documents/General/Tender%20Documents/Boiler%20&amp;%20Calorifier/02%20C2.2%20Boiler%20and%20calorifier%20Maintenance%20Cluster%201%20OR%20BOQ%20rev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CHED 1B-1_OR"/>
      <sheetName val="SCHED 1B-2_OR"/>
      <sheetName val="SCHED 1B-3A_OR"/>
      <sheetName val="SCHED 1B-4_OR"/>
      <sheetName val="SCHED 1B-5_OR"/>
      <sheetName val="SCHED 1B-6_OR"/>
      <sheetName val="SCHED 2B-1_OR"/>
      <sheetName val="SCHED 2B-2_OR"/>
      <sheetName val="SCHED 2B-3_OR"/>
      <sheetName val="SCHED 2B-4_OR"/>
      <sheetName val="SCHEDULE 3B_OR"/>
      <sheetName val="WORK ORDERS  01 LAETITIA BAM CH"/>
      <sheetName val="JOSE PEARSON TB HOSPITAL (02)"/>
      <sheetName val="NEW BRIGHTON MORTUARY (03)"/>
      <sheetName val="DORA NGIZA HOSPITAL (04)"/>
      <sheetName val="LAETITIA BAM CHC (05)"/>
      <sheetName val="MOTHERWELL CHC (06)"/>
      <sheetName val="MOTHERWEL CHC (07)"/>
      <sheetName val="ORSMOND TB HOSPITAL (08)"/>
      <sheetName val="JOSE PEARSON TB HOSPITAL (09)"/>
      <sheetName val="LIVINGSTONE HOSPITAL (10)"/>
      <sheetName val="LAETITIA BAM CHC (11)"/>
      <sheetName val="WEST END (12)"/>
      <sheetName val="PORT ELIZABETH PRO.(13)"/>
      <sheetName val="DORA NGIZA HOSP (14)"/>
      <sheetName val="ORSMOND TB HOSP (15)"/>
      <sheetName val="MOUNT RD MORT. (16)"/>
      <sheetName val="PARMACEUTICA DEP (17)"/>
      <sheetName val="DORA NGIZA HOSP (18)"/>
      <sheetName val="DORA NGIZA (19)"/>
      <sheetName val="LIVINGSTONE HOSPITAL (20)"/>
      <sheetName val="PE PROV. HOSPITAL (21)"/>
      <sheetName val="GQEBERA CHC (22)"/>
      <sheetName val="PORT EZIABERTH MEDIC DEPOT(23)"/>
      <sheetName val="LIVINGSTONE HOSPITAL (24)"/>
      <sheetName val="MOTHERWELL CHC (25)"/>
      <sheetName val="LIVINGSTONE HOSPITAL (26)"/>
      <sheetName val="GQEBERA CHC (27)"/>
      <sheetName val="DORA NGINZA HOSPITAL (28)"/>
      <sheetName val="ELIZABETH DOKIN HOSP(29)"/>
      <sheetName val="PORT ELIZABETH PROV (30)"/>
      <sheetName val="MOUNTROAD MORTUARY (31)"/>
      <sheetName val="UITENHAGE PRO.HOSPITAL (32)"/>
      <sheetName val="JOSE PEARSON TB HSPITAL (33)"/>
      <sheetName val="LAETITA BAM CHC (34)"/>
      <sheetName val="MOTHEWELL CHC (35)"/>
      <sheetName val="LAETITA BAM CHC (36)"/>
      <sheetName val="PE PROV. (37)"/>
      <sheetName val="ORSMOND TB HOSP. (38)"/>
      <sheetName val="Gqebera CHC (39)"/>
      <sheetName val="Dora Ngiza (40)"/>
      <sheetName val="PE Pronvincial Hospital (41)"/>
      <sheetName val="Motherwell CHC (42)"/>
      <sheetName val="Westend Clinic (43)"/>
      <sheetName val="Dora Ngiza (44)"/>
      <sheetName val="Elizabeth Hospital (45)"/>
      <sheetName val="Jose Pearson (46)"/>
      <sheetName val="Livingstone Hospital (47)"/>
      <sheetName val="PE Pro. Hosp (48)"/>
      <sheetName val="Elizabeth Donken hosp.(49)"/>
      <sheetName val="Dora Ngiza (50)"/>
      <sheetName val="Dora Ngiza (51)"/>
      <sheetName val="West End (52)"/>
      <sheetName val="Elizabeth Hospital (53)"/>
      <sheetName val="Orsmond TB Hosp.(54)"/>
      <sheetName val="Port Elizabeth (55)"/>
      <sheetName val="Livingston Hosp (56)"/>
      <sheetName val="New Brighton M.(57)"/>
      <sheetName val="West End (58)"/>
      <sheetName val="Dora Ngiza chc (59)"/>
      <sheetName val="New Brighston (60)"/>
      <sheetName val="Jose Pearson TB Hosp (61)"/>
      <sheetName val="Jose Pearson TB Hosp (62)"/>
      <sheetName val="Livingstone Hosp (63)"/>
      <sheetName val="Jose Pearson TB Hosp (64)"/>
      <sheetName val="Motherwell chc (65)"/>
      <sheetName val="Dora Ngiza (66)"/>
      <sheetName val="Orsmond TB Hosp (66)"/>
      <sheetName val="Dora Ngiza Hosp (67)"/>
      <sheetName val="Uitenhage Forensic (68)"/>
      <sheetName val="Dora Ngiza Hospital (70)"/>
      <sheetName val="Jose Pearson Sant (71)"/>
      <sheetName val="Gqebera chc (72)"/>
      <sheetName val="Dora Ngiza Hospital (73)"/>
      <sheetName val="Jose Pearson Sant (74)"/>
      <sheetName val="Livingston Hospital (75)"/>
      <sheetName val="Leticia Bam Hospital (76)"/>
      <sheetName val="Unitenhage Pro (69)"/>
      <sheetName val="Gqebera chc (77)"/>
      <sheetName val="PE Prov (78)"/>
      <sheetName val="Linvingston (79)"/>
      <sheetName val="Dora Ngiza (80)"/>
      <sheetName val="Dora Ngiza (81)"/>
      <sheetName val="Galvendale Foresic (83)"/>
      <sheetName val="Struandale Depot (84)"/>
      <sheetName val="PE Prov (85)"/>
      <sheetName val="West End (86)"/>
      <sheetName val="Livingston Hospital (87)"/>
      <sheetName val="Dora Ngiza (88)"/>
      <sheetName val="Mt Road (82)"/>
      <sheetName val="West End (89)"/>
      <sheetName val="Walton Conyng (90)"/>
      <sheetName val="Uitenhage Hospital  (91)"/>
      <sheetName val="Jose Pearson Hospital (92)"/>
      <sheetName val="Motherwell Hospital (93)"/>
      <sheetName val="West End chc (94)"/>
      <sheetName val="Qoutation "/>
      <sheetName val="Jose Pearson Hospital (95)"/>
      <sheetName val="Qoutation Jose Pearson"/>
      <sheetName val="Jose Pearson"/>
      <sheetName val="Dora Ngiza (96)"/>
      <sheetName val="Uitenhage Pro (97)"/>
      <sheetName val="Jose Pearson (98)"/>
      <sheetName val="Dora Ngiza (99)"/>
      <sheetName val="Gqebera chc (100)"/>
      <sheetName val="Jose Pearson (101)"/>
      <sheetName val="Dora Ngiza (102)"/>
      <sheetName val="PE PRO. (103)"/>
      <sheetName val="West End (104)"/>
    </sheetNames>
    <sheetDataSet>
      <sheetData sheetId="0">
        <row r="4">
          <cell r="D4" t="str">
            <v>TBC</v>
          </cell>
          <cell r="F4" t="str">
            <v xml:space="preserve">OR TAMBO &amp; ALFRED NZO </v>
          </cell>
        </row>
        <row r="5">
          <cell r="F5" t="str">
            <v>Cluster 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4.xml"/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6.xml"/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7.xml"/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8.xml"/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1.xml"/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2.xml"/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3.xml"/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4.xml"/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5.xml"/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6.xml"/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7.xml"/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8.xml"/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9.xml"/><Relationship Id="rId1" Type="http://schemas.openxmlformats.org/officeDocument/2006/relationships/printerSettings" Target="../printerSettings/printerSettings1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2:G36"/>
  <sheetViews>
    <sheetView view="pageBreakPreview" zoomScaleNormal="100" zoomScaleSheetLayoutView="100" workbookViewId="0">
      <selection activeCell="J14" sqref="J14"/>
    </sheetView>
  </sheetViews>
  <sheetFormatPr defaultColWidth="9.140625" defaultRowHeight="14.25" x14ac:dyDescent="0.2"/>
  <cols>
    <col min="1" max="1" width="2.85546875" style="5" customWidth="1"/>
    <col min="2" max="2" width="13.28515625" style="5" customWidth="1"/>
    <col min="3" max="3" width="25.7109375" style="5" customWidth="1"/>
    <col min="4" max="4" width="48.85546875" style="5" customWidth="1"/>
    <col min="5" max="5" width="29" style="5" customWidth="1"/>
    <col min="6" max="6" width="31.140625" style="9" customWidth="1"/>
    <col min="7" max="16384" width="9.140625" style="5"/>
  </cols>
  <sheetData>
    <row r="2" spans="2:7" s="11" customFormat="1" x14ac:dyDescent="0.2">
      <c r="B2" s="2" t="s">
        <v>0</v>
      </c>
      <c r="C2" s="6"/>
      <c r="D2" s="2"/>
      <c r="E2" s="211"/>
      <c r="F2" s="211"/>
    </row>
    <row r="3" spans="2:7" x14ac:dyDescent="0.2">
      <c r="B3" s="2"/>
      <c r="C3" s="212"/>
      <c r="D3" s="212"/>
      <c r="E3" s="212"/>
      <c r="F3" s="6"/>
      <c r="G3" s="11"/>
    </row>
    <row r="4" spans="2:7" ht="27.75" customHeight="1" x14ac:dyDescent="0.2">
      <c r="B4" s="210" t="s">
        <v>1</v>
      </c>
      <c r="C4" s="223"/>
      <c r="D4" s="240" t="s">
        <v>771</v>
      </c>
      <c r="E4" s="222" t="s">
        <v>2</v>
      </c>
      <c r="F4" s="347" t="s">
        <v>3</v>
      </c>
      <c r="G4" s="347"/>
    </row>
    <row r="5" spans="2:7" ht="22.9" customHeight="1" x14ac:dyDescent="0.2">
      <c r="B5" s="213"/>
      <c r="C5" s="242"/>
      <c r="D5" s="241"/>
      <c r="E5" s="2"/>
      <c r="F5" s="209" t="s">
        <v>4</v>
      </c>
      <c r="G5" s="11"/>
    </row>
    <row r="6" spans="2:7" x14ac:dyDescent="0.2">
      <c r="B6" s="354" t="s">
        <v>5</v>
      </c>
      <c r="C6" s="355"/>
      <c r="D6" s="356" t="s">
        <v>6</v>
      </c>
      <c r="E6" s="357"/>
      <c r="F6" s="357"/>
      <c r="G6" s="11"/>
    </row>
    <row r="7" spans="2:7" ht="6" customHeight="1" thickBot="1" x14ac:dyDescent="0.25">
      <c r="B7" s="353"/>
      <c r="C7" s="353"/>
      <c r="D7" s="353"/>
      <c r="E7" s="353"/>
      <c r="F7" s="11"/>
      <c r="G7" s="11"/>
    </row>
    <row r="8" spans="2:7" s="29" customFormat="1" ht="26.25" thickTop="1" x14ac:dyDescent="0.25">
      <c r="B8" s="217" t="s">
        <v>7</v>
      </c>
      <c r="C8" s="350" t="s">
        <v>8</v>
      </c>
      <c r="D8" s="351"/>
      <c r="E8" s="352"/>
      <c r="F8" s="218" t="s">
        <v>9</v>
      </c>
    </row>
    <row r="9" spans="2:7" s="8" customFormat="1" ht="20.25" customHeight="1" x14ac:dyDescent="0.25">
      <c r="B9" s="214"/>
      <c r="C9" s="215"/>
      <c r="D9" s="29"/>
      <c r="E9" s="216"/>
      <c r="F9" s="219"/>
      <c r="G9" s="243"/>
    </row>
    <row r="10" spans="2:7" s="8" customFormat="1" ht="20.25" customHeight="1" x14ac:dyDescent="0.25">
      <c r="B10" s="34" t="s">
        <v>10</v>
      </c>
      <c r="C10" s="215" t="s">
        <v>11</v>
      </c>
      <c r="D10" s="29" t="str">
        <f>'SCHED 1B-1_OR'!D6</f>
        <v xml:space="preserve">FIXED CHARGE AND VALUE RELATED ITEMS APPLICABLE TO ALL WORK </v>
      </c>
      <c r="E10" s="216"/>
      <c r="F10" s="219"/>
      <c r="G10" s="243"/>
    </row>
    <row r="11" spans="2:7" s="8" customFormat="1" ht="20.25" customHeight="1" x14ac:dyDescent="0.25">
      <c r="B11" s="34"/>
      <c r="C11" s="215"/>
      <c r="D11" s="29"/>
      <c r="E11" s="216"/>
      <c r="F11" s="219"/>
      <c r="G11" s="243"/>
    </row>
    <row r="12" spans="2:7" s="8" customFormat="1" ht="20.25" customHeight="1" x14ac:dyDescent="0.25">
      <c r="B12" s="34" t="s">
        <v>12</v>
      </c>
      <c r="C12" s="215" t="s">
        <v>11</v>
      </c>
      <c r="D12" s="29" t="str">
        <f>'SCHED 1B-2_OR'!D6</f>
        <v>FIXED CHARGE AND VALUE RELATED ITEMS APPLICABLE TO ALL WORK (continued)</v>
      </c>
      <c r="E12" s="216"/>
      <c r="F12" s="219"/>
      <c r="G12" s="243"/>
    </row>
    <row r="13" spans="2:7" s="8" customFormat="1" ht="20.25" customHeight="1" x14ac:dyDescent="0.25">
      <c r="B13" s="34"/>
      <c r="C13" s="215"/>
      <c r="D13" s="29"/>
      <c r="E13" s="216"/>
      <c r="F13" s="219"/>
      <c r="G13" s="243"/>
    </row>
    <row r="14" spans="2:7" s="8" customFormat="1" ht="20.25" customHeight="1" x14ac:dyDescent="0.25">
      <c r="B14" s="34" t="s">
        <v>13</v>
      </c>
      <c r="C14" s="215" t="s">
        <v>11</v>
      </c>
      <c r="D14" s="29" t="str">
        <f>'SCHED 1B-4_OR'!D6</f>
        <v>FIXED CHARGE AND VALUE RELATED ITEMS APPLICABLE TO ALL WORK (continued)</v>
      </c>
      <c r="E14" s="216"/>
      <c r="F14" s="219"/>
      <c r="G14" s="243"/>
    </row>
    <row r="15" spans="2:7" s="8" customFormat="1" ht="20.25" customHeight="1" x14ac:dyDescent="0.25">
      <c r="B15" s="34"/>
      <c r="C15" s="215"/>
      <c r="D15" s="29"/>
      <c r="E15" s="239"/>
      <c r="F15" s="219"/>
      <c r="G15" s="243"/>
    </row>
    <row r="16" spans="2:7" s="8" customFormat="1" ht="20.25" customHeight="1" x14ac:dyDescent="0.25">
      <c r="B16" s="34" t="s">
        <v>14</v>
      </c>
      <c r="C16" s="215" t="s">
        <v>11</v>
      </c>
      <c r="D16" s="29" t="str">
        <f>'SCHED 1B-5_OR'!D6</f>
        <v>FIXED CHARGE AND VALUE RELATED ITEMS APPLICABLE TO ALL WORK (continued)</v>
      </c>
      <c r="E16" s="216"/>
      <c r="F16" s="219"/>
      <c r="G16" s="243"/>
    </row>
    <row r="17" spans="1:6" s="8" customFormat="1" ht="20.25" customHeight="1" x14ac:dyDescent="0.25">
      <c r="B17" s="34"/>
      <c r="C17" s="215"/>
      <c r="D17" s="29"/>
      <c r="E17" s="216"/>
      <c r="F17" s="219"/>
    </row>
    <row r="18" spans="1:6" s="8" customFormat="1" ht="20.25" customHeight="1" x14ac:dyDescent="0.25">
      <c r="B18" s="34" t="s">
        <v>15</v>
      </c>
      <c r="C18" s="215" t="s">
        <v>11</v>
      </c>
      <c r="D18" s="29" t="str">
        <f>'SCHED 1B-6_OR'!D6</f>
        <v xml:space="preserve">FIXED CHARGE AND VALUE RELATED ITEMS APPLICABLE TO ALL WORK </v>
      </c>
      <c r="E18" s="216"/>
      <c r="F18" s="219"/>
    </row>
    <row r="19" spans="1:6" s="8" customFormat="1" ht="20.25" customHeight="1" x14ac:dyDescent="0.25">
      <c r="B19" s="34"/>
      <c r="C19" s="215"/>
      <c r="D19" s="29"/>
      <c r="E19" s="216"/>
      <c r="F19" s="219"/>
    </row>
    <row r="20" spans="1:6" s="8" customFormat="1" ht="20.25" customHeight="1" x14ac:dyDescent="0.25">
      <c r="B20" s="34" t="s">
        <v>708</v>
      </c>
      <c r="C20" s="215" t="s">
        <v>11</v>
      </c>
      <c r="D20" s="29" t="str">
        <f>'SCHED 1B-6_OR'!D6</f>
        <v xml:space="preserve">FIXED CHARGE AND VALUE RELATED ITEMS APPLICABLE TO ALL WORK </v>
      </c>
      <c r="E20" s="216"/>
      <c r="F20" s="219"/>
    </row>
    <row r="21" spans="1:6" s="8" customFormat="1" ht="20.25" customHeight="1" x14ac:dyDescent="0.25">
      <c r="B21" s="34"/>
      <c r="C21" s="215"/>
      <c r="D21" s="29"/>
      <c r="E21" s="216"/>
      <c r="F21" s="219"/>
    </row>
    <row r="22" spans="1:6" s="8" customFormat="1" ht="20.25" customHeight="1" x14ac:dyDescent="0.25">
      <c r="B22" s="34" t="s">
        <v>16</v>
      </c>
      <c r="C22" s="215" t="s">
        <v>11</v>
      </c>
      <c r="D22" s="29" t="str">
        <f>'SCHED 2B-1_OR'!D6</f>
        <v xml:space="preserve">FUNCTIONAL REPAIR SCHEDULE </v>
      </c>
      <c r="E22" s="35"/>
      <c r="F22" s="219"/>
    </row>
    <row r="23" spans="1:6" s="8" customFormat="1" ht="20.25" customHeight="1" x14ac:dyDescent="0.25">
      <c r="B23" s="34"/>
      <c r="C23" s="215"/>
      <c r="D23" s="29"/>
      <c r="E23" s="35"/>
      <c r="F23" s="219"/>
    </row>
    <row r="24" spans="1:6" s="8" customFormat="1" ht="20.25" customHeight="1" x14ac:dyDescent="0.25">
      <c r="B24" s="34" t="s">
        <v>17</v>
      </c>
      <c r="C24" s="215" t="s">
        <v>11</v>
      </c>
      <c r="D24" s="29" t="str">
        <f>'SCHED 2B-2_OR'!D6</f>
        <v>FUNCTIONAL REPAIR SCHEDULE (continued)</v>
      </c>
      <c r="E24" s="35"/>
      <c r="F24" s="219"/>
    </row>
    <row r="25" spans="1:6" s="8" customFormat="1" ht="20.25" customHeight="1" x14ac:dyDescent="0.25">
      <c r="B25" s="34"/>
      <c r="C25" s="215"/>
      <c r="D25" s="29"/>
      <c r="E25" s="35"/>
      <c r="F25" s="219"/>
    </row>
    <row r="26" spans="1:6" s="8" customFormat="1" ht="20.25" customHeight="1" x14ac:dyDescent="0.25">
      <c r="B26" s="34" t="s">
        <v>18</v>
      </c>
      <c r="C26" s="215" t="s">
        <v>11</v>
      </c>
      <c r="D26" s="29" t="str">
        <f>'SCHED 2B-3_OR'!D6</f>
        <v>FUNCTIONAL REPAIR SCHEDULE (continued)</v>
      </c>
      <c r="E26" s="35"/>
      <c r="F26" s="219"/>
    </row>
    <row r="27" spans="1:6" s="8" customFormat="1" ht="20.25" customHeight="1" x14ac:dyDescent="0.25">
      <c r="B27" s="34"/>
      <c r="C27" s="215"/>
      <c r="D27" s="29"/>
      <c r="E27" s="35"/>
      <c r="F27" s="219"/>
    </row>
    <row r="28" spans="1:6" s="8" customFormat="1" ht="20.25" customHeight="1" x14ac:dyDescent="0.25">
      <c r="B28" s="34" t="s">
        <v>19</v>
      </c>
      <c r="C28" s="215" t="s">
        <v>11</v>
      </c>
      <c r="D28" s="29" t="str">
        <f>'SCHED 2B-4_OR'!D6</f>
        <v xml:space="preserve">FUNCTIONAL REPAIR SCHEDULE </v>
      </c>
      <c r="E28" s="35"/>
      <c r="F28" s="219"/>
    </row>
    <row r="29" spans="1:6" s="8" customFormat="1" ht="20.25" customHeight="1" x14ac:dyDescent="0.25">
      <c r="B29" s="34"/>
      <c r="C29" s="215"/>
      <c r="D29" s="29"/>
      <c r="E29" s="35"/>
      <c r="F29" s="219"/>
    </row>
    <row r="30" spans="1:6" s="8" customFormat="1" ht="20.25" customHeight="1" x14ac:dyDescent="0.25">
      <c r="A30" s="247"/>
      <c r="B30" s="34" t="s">
        <v>20</v>
      </c>
      <c r="C30" s="215" t="s">
        <v>11</v>
      </c>
      <c r="D30" s="29" t="str">
        <f>'SCHEDULE 3B_OR'!D6</f>
        <v>MAINTENANCE SERVICE SCHEDULE FOR 36 MONTHS</v>
      </c>
      <c r="E30" s="35"/>
      <c r="F30" s="219"/>
    </row>
    <row r="31" spans="1:6" s="8" customFormat="1" ht="20.25" customHeight="1" x14ac:dyDescent="0.25">
      <c r="A31" s="247"/>
      <c r="B31" s="34"/>
      <c r="C31" s="215"/>
      <c r="D31" s="29"/>
      <c r="E31" s="35"/>
      <c r="F31" s="219"/>
    </row>
    <row r="32" spans="1:6" s="8" customFormat="1" ht="20.25" customHeight="1" thickBot="1" x14ac:dyDescent="0.3">
      <c r="A32" s="247"/>
      <c r="B32" s="34"/>
      <c r="C32" s="215"/>
      <c r="D32" s="29"/>
      <c r="E32" s="35"/>
      <c r="F32" s="220"/>
    </row>
    <row r="33" spans="1:6" s="8" customFormat="1" ht="24.95" customHeight="1" thickTop="1" thickBot="1" x14ac:dyDescent="0.3">
      <c r="A33" s="247"/>
      <c r="B33" s="348" t="s">
        <v>709</v>
      </c>
      <c r="C33" s="348"/>
      <c r="D33" s="348"/>
      <c r="E33" s="349"/>
      <c r="F33" s="221"/>
    </row>
    <row r="34" spans="1:6" s="8" customFormat="1" ht="6" customHeight="1" thickTop="1" x14ac:dyDescent="0.25">
      <c r="A34" s="247"/>
      <c r="B34" s="157"/>
      <c r="C34" s="28"/>
      <c r="D34" s="28"/>
      <c r="E34" s="28"/>
      <c r="F34" s="244"/>
    </row>
    <row r="35" spans="1:6" s="11" customFormat="1" x14ac:dyDescent="0.2">
      <c r="F35" s="46"/>
    </row>
    <row r="36" spans="1:6" x14ac:dyDescent="0.2">
      <c r="B36" s="11"/>
      <c r="C36" s="11"/>
      <c r="D36" s="11"/>
      <c r="E36" s="11"/>
      <c r="F36" s="46"/>
    </row>
  </sheetData>
  <mergeCells count="6">
    <mergeCell ref="F4:G4"/>
    <mergeCell ref="B33:E33"/>
    <mergeCell ref="C8:E8"/>
    <mergeCell ref="B7:E7"/>
    <mergeCell ref="B6:C6"/>
    <mergeCell ref="D6:F6"/>
  </mergeCells>
  <phoneticPr fontId="25" type="noConversion"/>
  <printOptions horizontalCentered="1"/>
  <pageMargins left="0.51181102362204722" right="0.51181102362204722" top="0.55118110236220474" bottom="0.35433070866141736" header="0.31496062992125984" footer="0.31496062992125984"/>
  <pageSetup paperSize="9" scale="6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97558519241921"/>
    <pageSetUpPr fitToPage="1"/>
  </sheetPr>
  <dimension ref="B1:H82"/>
  <sheetViews>
    <sheetView view="pageBreakPreview" zoomScale="85" zoomScaleNormal="70" zoomScaleSheetLayoutView="85" workbookViewId="0">
      <selection activeCell="H8" sqref="H8"/>
    </sheetView>
  </sheetViews>
  <sheetFormatPr defaultColWidth="9.140625" defaultRowHeight="14.25" x14ac:dyDescent="0.2"/>
  <cols>
    <col min="1" max="1" width="1.140625" style="5" customWidth="1"/>
    <col min="2" max="2" width="9.7109375" style="5" customWidth="1"/>
    <col min="3" max="3" width="11.7109375" style="5" customWidth="1"/>
    <col min="4" max="4" width="53.85546875" style="5" customWidth="1"/>
    <col min="5" max="5" width="8.85546875" style="5" customWidth="1"/>
    <col min="6" max="6" width="7.5703125" style="5" customWidth="1"/>
    <col min="7" max="7" width="12.7109375" style="5" customWidth="1"/>
    <col min="8" max="8" width="17.42578125" style="5" customWidth="1"/>
    <col min="9" max="16384" width="9.140625" style="5"/>
  </cols>
  <sheetData>
    <row r="1" spans="2:8" ht="18" x14ac:dyDescent="0.25">
      <c r="B1" s="2"/>
      <c r="C1" s="2"/>
      <c r="D1" s="7"/>
      <c r="E1" s="1"/>
      <c r="F1" s="1"/>
      <c r="G1" s="6"/>
      <c r="H1" s="11"/>
    </row>
    <row r="2" spans="2:8" s="238" customFormat="1" ht="25.9" customHeight="1" x14ac:dyDescent="0.2">
      <c r="B2" s="360" t="s">
        <v>0</v>
      </c>
      <c r="C2" s="360"/>
      <c r="D2" s="360"/>
      <c r="E2" s="360"/>
      <c r="F2" s="360"/>
      <c r="G2" s="360"/>
      <c r="H2" s="360"/>
    </row>
    <row r="3" spans="2:8" ht="15" customHeight="1" x14ac:dyDescent="0.25">
      <c r="B3" s="2" t="s">
        <v>21</v>
      </c>
      <c r="C3" s="11"/>
      <c r="D3" s="237" t="str">
        <f>SUMMARY!D4</f>
        <v>SCMU3-23/24-0790-HO</v>
      </c>
      <c r="E3" s="358" t="s">
        <v>2</v>
      </c>
      <c r="F3" s="359"/>
      <c r="G3" s="209" t="str">
        <f>SUMMARY!F4</f>
        <v xml:space="preserve">OR TAMBO &amp; ALFRED NZO </v>
      </c>
      <c r="H3" s="11"/>
    </row>
    <row r="4" spans="2:8" ht="15" customHeight="1" x14ac:dyDescent="0.2">
      <c r="B4" s="2" t="s">
        <v>22</v>
      </c>
      <c r="C4" s="11"/>
      <c r="D4" s="2" t="str">
        <f>SUMMARY!D6</f>
        <v>BOILER &amp; CALORIFIER SYSTEM</v>
      </c>
      <c r="E4" s="2"/>
      <c r="F4" s="2"/>
      <c r="G4" s="209" t="str">
        <f>SUMMARY!F5</f>
        <v>Cluster 1</v>
      </c>
      <c r="H4" s="11"/>
    </row>
    <row r="5" spans="2:8" x14ac:dyDescent="0.2">
      <c r="B5" s="2"/>
      <c r="C5" s="2"/>
      <c r="D5" s="2"/>
      <c r="E5" s="2"/>
      <c r="F5" s="2"/>
      <c r="G5" s="6"/>
      <c r="H5" s="11"/>
    </row>
    <row r="6" spans="2:8" s="3" customFormat="1" ht="15" customHeight="1" x14ac:dyDescent="0.2">
      <c r="B6" s="3" t="s">
        <v>23</v>
      </c>
      <c r="D6" s="3" t="s">
        <v>24</v>
      </c>
    </row>
    <row r="7" spans="2:8" ht="6" customHeight="1" thickBot="1" x14ac:dyDescent="0.25">
      <c r="B7" s="4"/>
      <c r="C7" s="4"/>
      <c r="D7" s="4"/>
      <c r="E7" s="4"/>
      <c r="F7" s="4"/>
      <c r="G7" s="6"/>
      <c r="H7" s="11"/>
    </row>
    <row r="8" spans="2:8" s="8" customFormat="1" ht="39" customHeight="1" thickBot="1" x14ac:dyDescent="0.3">
      <c r="B8" s="10" t="s">
        <v>25</v>
      </c>
      <c r="C8" s="10" t="s">
        <v>26</v>
      </c>
      <c r="D8" s="10" t="s">
        <v>8</v>
      </c>
      <c r="E8" s="10" t="s">
        <v>27</v>
      </c>
      <c r="F8" s="10" t="s">
        <v>860</v>
      </c>
      <c r="G8" s="10" t="s">
        <v>861</v>
      </c>
      <c r="H8" s="10" t="s">
        <v>862</v>
      </c>
    </row>
    <row r="9" spans="2:8" s="8" customFormat="1" ht="44.25" customHeight="1" x14ac:dyDescent="0.25">
      <c r="B9" s="30">
        <v>1</v>
      </c>
      <c r="C9" s="30" t="s">
        <v>28</v>
      </c>
      <c r="D9" s="224" t="s">
        <v>29</v>
      </c>
      <c r="E9" s="249"/>
      <c r="F9" s="32"/>
      <c r="G9" s="33"/>
      <c r="H9" s="33"/>
    </row>
    <row r="10" spans="2:8" s="8" customFormat="1" ht="20.25" customHeight="1" x14ac:dyDescent="0.25">
      <c r="B10" s="13" t="s">
        <v>30</v>
      </c>
      <c r="C10" s="13"/>
      <c r="D10" s="251" t="s">
        <v>31</v>
      </c>
      <c r="E10" s="248" t="s">
        <v>32</v>
      </c>
      <c r="F10" s="13">
        <v>1</v>
      </c>
      <c r="G10" s="37"/>
      <c r="H10" s="16"/>
    </row>
    <row r="11" spans="2:8" s="8" customFormat="1" ht="20.25" customHeight="1" x14ac:dyDescent="0.25">
      <c r="B11" s="13" t="s">
        <v>33</v>
      </c>
      <c r="C11" s="13"/>
      <c r="D11" s="251" t="s">
        <v>34</v>
      </c>
      <c r="E11" s="248" t="s">
        <v>32</v>
      </c>
      <c r="F11" s="13">
        <v>1</v>
      </c>
      <c r="G11" s="37"/>
      <c r="H11" s="16"/>
    </row>
    <row r="12" spans="2:8" s="8" customFormat="1" ht="20.25" customHeight="1" x14ac:dyDescent="0.25">
      <c r="B12" s="13" t="s">
        <v>35</v>
      </c>
      <c r="C12" s="13"/>
      <c r="D12" s="251" t="s">
        <v>36</v>
      </c>
      <c r="E12" s="248" t="s">
        <v>32</v>
      </c>
      <c r="F12" s="13">
        <v>1</v>
      </c>
      <c r="G12" s="37"/>
      <c r="H12" s="16"/>
    </row>
    <row r="13" spans="2:8" s="8" customFormat="1" ht="20.25" customHeight="1" x14ac:dyDescent="0.25">
      <c r="B13" s="13" t="s">
        <v>37</v>
      </c>
      <c r="C13" s="13"/>
      <c r="D13" s="251" t="s">
        <v>38</v>
      </c>
      <c r="E13" s="248" t="s">
        <v>32</v>
      </c>
      <c r="F13" s="13">
        <v>1</v>
      </c>
      <c r="G13" s="37"/>
      <c r="H13" s="16"/>
    </row>
    <row r="14" spans="2:8" s="8" customFormat="1" ht="20.25" customHeight="1" x14ac:dyDescent="0.25">
      <c r="B14" s="13" t="s">
        <v>39</v>
      </c>
      <c r="C14" s="13"/>
      <c r="D14" s="251" t="s">
        <v>40</v>
      </c>
      <c r="E14" s="248" t="s">
        <v>32</v>
      </c>
      <c r="F14" s="13">
        <v>1</v>
      </c>
      <c r="G14" s="37"/>
      <c r="H14" s="16"/>
    </row>
    <row r="15" spans="2:8" s="8" customFormat="1" ht="20.25" customHeight="1" x14ac:dyDescent="0.25">
      <c r="B15" s="13" t="s">
        <v>41</v>
      </c>
      <c r="C15" s="13"/>
      <c r="D15" s="251" t="s">
        <v>42</v>
      </c>
      <c r="E15" s="248" t="s">
        <v>32</v>
      </c>
      <c r="F15" s="13">
        <v>1</v>
      </c>
      <c r="G15" s="37"/>
      <c r="H15" s="16"/>
    </row>
    <row r="16" spans="2:8" s="8" customFormat="1" ht="20.25" customHeight="1" x14ac:dyDescent="0.25">
      <c r="B16" s="13" t="s">
        <v>43</v>
      </c>
      <c r="C16" s="13"/>
      <c r="D16" s="251" t="s">
        <v>44</v>
      </c>
      <c r="E16" s="248" t="s">
        <v>32</v>
      </c>
      <c r="F16" s="13">
        <v>1</v>
      </c>
      <c r="G16" s="37"/>
      <c r="H16" s="16"/>
    </row>
    <row r="17" spans="2:8" s="8" customFormat="1" ht="20.25" customHeight="1" x14ac:dyDescent="0.25">
      <c r="B17" s="13" t="s">
        <v>45</v>
      </c>
      <c r="C17" s="13"/>
      <c r="D17" s="251" t="s">
        <v>46</v>
      </c>
      <c r="E17" s="248" t="s">
        <v>32</v>
      </c>
      <c r="F17" s="13">
        <v>1</v>
      </c>
      <c r="G17" s="37"/>
      <c r="H17" s="16"/>
    </row>
    <row r="18" spans="2:8" s="8" customFormat="1" ht="20.25" customHeight="1" x14ac:dyDescent="0.25">
      <c r="B18" s="13" t="s">
        <v>47</v>
      </c>
      <c r="C18" s="13"/>
      <c r="D18" s="251" t="s">
        <v>48</v>
      </c>
      <c r="E18" s="248" t="s">
        <v>32</v>
      </c>
      <c r="F18" s="13">
        <v>1</v>
      </c>
      <c r="G18" s="37"/>
      <c r="H18" s="16"/>
    </row>
    <row r="19" spans="2:8" s="8" customFormat="1" ht="20.25" customHeight="1" x14ac:dyDescent="0.25">
      <c r="B19" s="13" t="s">
        <v>49</v>
      </c>
      <c r="C19" s="13"/>
      <c r="D19" s="251" t="s">
        <v>50</v>
      </c>
      <c r="E19" s="248" t="s">
        <v>32</v>
      </c>
      <c r="F19" s="13">
        <v>1</v>
      </c>
      <c r="G19" s="37"/>
      <c r="H19" s="16"/>
    </row>
    <row r="20" spans="2:8" s="8" customFormat="1" ht="20.25" customHeight="1" x14ac:dyDescent="0.25">
      <c r="B20" s="13" t="s">
        <v>51</v>
      </c>
      <c r="C20" s="13"/>
      <c r="D20" s="251" t="s">
        <v>52</v>
      </c>
      <c r="E20" s="248" t="s">
        <v>32</v>
      </c>
      <c r="F20" s="13">
        <v>1</v>
      </c>
      <c r="G20" s="37"/>
      <c r="H20" s="16"/>
    </row>
    <row r="21" spans="2:8" s="8" customFormat="1" ht="20.25" customHeight="1" x14ac:dyDescent="0.25">
      <c r="B21" s="13" t="s">
        <v>53</v>
      </c>
      <c r="C21" s="13"/>
      <c r="D21" s="251" t="s">
        <v>54</v>
      </c>
      <c r="E21" s="248" t="s">
        <v>32</v>
      </c>
      <c r="F21" s="13">
        <v>1</v>
      </c>
      <c r="G21" s="37"/>
      <c r="H21" s="16"/>
    </row>
    <row r="22" spans="2:8" s="8" customFormat="1" ht="20.25" customHeight="1" x14ac:dyDescent="0.25">
      <c r="B22" s="13" t="s">
        <v>55</v>
      </c>
      <c r="C22" s="13"/>
      <c r="D22" s="251" t="s">
        <v>56</v>
      </c>
      <c r="E22" s="248" t="s">
        <v>32</v>
      </c>
      <c r="F22" s="13">
        <v>1</v>
      </c>
      <c r="G22" s="37"/>
      <c r="H22" s="16"/>
    </row>
    <row r="23" spans="2:8" s="8" customFormat="1" ht="20.25" customHeight="1" x14ac:dyDescent="0.25">
      <c r="B23" s="13" t="s">
        <v>57</v>
      </c>
      <c r="C23" s="13"/>
      <c r="D23" s="251" t="s">
        <v>58</v>
      </c>
      <c r="E23" s="248" t="s">
        <v>32</v>
      </c>
      <c r="F23" s="13">
        <v>1</v>
      </c>
      <c r="G23" s="37"/>
      <c r="H23" s="16"/>
    </row>
    <row r="24" spans="2:8" s="8" customFormat="1" ht="20.25" customHeight="1" x14ac:dyDescent="0.25">
      <c r="B24" s="13" t="s">
        <v>59</v>
      </c>
      <c r="C24" s="13"/>
      <c r="D24" s="251" t="s">
        <v>60</v>
      </c>
      <c r="E24" s="248" t="s">
        <v>32</v>
      </c>
      <c r="F24" s="13">
        <v>1</v>
      </c>
      <c r="G24" s="37"/>
      <c r="H24" s="16"/>
    </row>
    <row r="25" spans="2:8" s="8" customFormat="1" ht="20.25" customHeight="1" x14ac:dyDescent="0.25">
      <c r="B25" s="13" t="s">
        <v>61</v>
      </c>
      <c r="C25" s="13"/>
      <c r="D25" s="82" t="s">
        <v>62</v>
      </c>
      <c r="E25" s="248" t="s">
        <v>32</v>
      </c>
      <c r="F25" s="13">
        <v>1</v>
      </c>
      <c r="G25" s="37"/>
      <c r="H25" s="16"/>
    </row>
    <row r="26" spans="2:8" s="8" customFormat="1" ht="20.25" customHeight="1" x14ac:dyDescent="0.25">
      <c r="B26" s="13" t="s">
        <v>713</v>
      </c>
      <c r="C26" s="13"/>
      <c r="D26" s="82" t="s">
        <v>716</v>
      </c>
      <c r="E26" s="248" t="s">
        <v>32</v>
      </c>
      <c r="F26" s="13">
        <v>1</v>
      </c>
      <c r="G26" s="37"/>
      <c r="H26" s="16"/>
    </row>
    <row r="27" spans="2:8" s="8" customFormat="1" ht="20.25" customHeight="1" x14ac:dyDescent="0.25">
      <c r="B27" s="228" t="s">
        <v>714</v>
      </c>
      <c r="C27" s="13"/>
      <c r="D27" s="253" t="s">
        <v>717</v>
      </c>
      <c r="E27" s="248" t="s">
        <v>32</v>
      </c>
      <c r="F27" s="13">
        <v>1</v>
      </c>
      <c r="G27" s="37"/>
      <c r="H27" s="16"/>
    </row>
    <row r="28" spans="2:8" s="8" customFormat="1" ht="20.25" customHeight="1" x14ac:dyDescent="0.25">
      <c r="B28" s="13" t="s">
        <v>715</v>
      </c>
      <c r="C28" s="13"/>
      <c r="D28" s="253" t="s">
        <v>718</v>
      </c>
      <c r="E28" s="248" t="s">
        <v>32</v>
      </c>
      <c r="F28" s="13">
        <v>1</v>
      </c>
      <c r="G28" s="37"/>
      <c r="H28" s="16"/>
    </row>
    <row r="29" spans="2:8" s="8" customFormat="1" ht="20.25" customHeight="1" x14ac:dyDescent="0.25">
      <c r="B29" s="15"/>
      <c r="C29" s="15"/>
      <c r="D29" s="252"/>
      <c r="E29" s="250"/>
      <c r="F29" s="15"/>
      <c r="G29" s="44"/>
      <c r="H29" s="18"/>
    </row>
    <row r="30" spans="2:8" s="8" customFormat="1" ht="20.25" customHeight="1" x14ac:dyDescent="0.25">
      <c r="B30" s="15"/>
      <c r="C30" s="15"/>
      <c r="D30" s="43"/>
      <c r="E30" s="15"/>
      <c r="F30" s="15"/>
      <c r="G30" s="44"/>
      <c r="H30" s="18"/>
    </row>
    <row r="31" spans="2:8" s="8" customFormat="1" ht="15" x14ac:dyDescent="0.25">
      <c r="B31" s="15"/>
      <c r="C31" s="15"/>
      <c r="D31" s="43"/>
      <c r="E31" s="15"/>
      <c r="F31" s="15"/>
      <c r="G31" s="44"/>
      <c r="H31" s="18"/>
    </row>
    <row r="32" spans="2:8" s="8" customFormat="1" ht="15" thickBot="1" x14ac:dyDescent="0.3">
      <c r="B32" s="15"/>
      <c r="C32" s="15"/>
      <c r="D32" s="17"/>
      <c r="E32" s="15"/>
      <c r="F32" s="15"/>
      <c r="G32" s="18"/>
      <c r="H32" s="18"/>
    </row>
    <row r="33" spans="2:8" s="8" customFormat="1" ht="20.25" customHeight="1" thickBot="1" x14ac:dyDescent="0.3">
      <c r="B33" s="19" t="s">
        <v>63</v>
      </c>
      <c r="C33" s="19"/>
      <c r="D33" s="19"/>
      <c r="E33" s="19"/>
      <c r="F33" s="19"/>
      <c r="G33" s="20"/>
      <c r="H33" s="49"/>
    </row>
    <row r="34" spans="2:8" ht="5.25" customHeight="1" x14ac:dyDescent="0.2">
      <c r="B34" s="4"/>
      <c r="C34" s="4"/>
      <c r="D34" s="4"/>
      <c r="E34" s="4"/>
      <c r="F34" s="4"/>
      <c r="G34" s="6"/>
      <c r="H34" s="6"/>
    </row>
    <row r="35" spans="2:8" x14ac:dyDescent="0.2">
      <c r="B35" s="4"/>
      <c r="C35" s="4"/>
      <c r="D35" s="4"/>
      <c r="E35" s="4"/>
      <c r="F35" s="4"/>
      <c r="G35" s="6"/>
      <c r="H35" s="6"/>
    </row>
    <row r="36" spans="2:8" x14ac:dyDescent="0.2">
      <c r="B36" s="4"/>
      <c r="C36" s="4"/>
      <c r="D36" s="4"/>
      <c r="E36" s="4"/>
      <c r="F36" s="4"/>
      <c r="G36" s="6"/>
      <c r="H36" s="6"/>
    </row>
    <row r="37" spans="2:8" x14ac:dyDescent="0.2">
      <c r="B37" s="4"/>
      <c r="C37" s="4"/>
      <c r="D37" s="4"/>
      <c r="E37" s="4"/>
      <c r="F37" s="4"/>
      <c r="G37" s="6"/>
      <c r="H37" s="6"/>
    </row>
    <row r="38" spans="2:8" x14ac:dyDescent="0.2">
      <c r="B38" s="4"/>
      <c r="C38" s="4"/>
      <c r="D38" s="4"/>
      <c r="E38" s="4"/>
      <c r="F38" s="4"/>
      <c r="G38" s="6"/>
      <c r="H38" s="6"/>
    </row>
    <row r="39" spans="2:8" x14ac:dyDescent="0.2">
      <c r="B39" s="4"/>
      <c r="C39" s="4"/>
      <c r="D39" s="4"/>
      <c r="E39" s="4"/>
      <c r="F39" s="4"/>
      <c r="G39" s="6"/>
      <c r="H39" s="6"/>
    </row>
    <row r="40" spans="2:8" x14ac:dyDescent="0.2">
      <c r="B40" s="4"/>
      <c r="C40" s="4"/>
      <c r="D40" s="4"/>
      <c r="E40" s="4"/>
      <c r="F40" s="4"/>
      <c r="G40" s="6"/>
      <c r="H40" s="6"/>
    </row>
    <row r="41" spans="2:8" x14ac:dyDescent="0.2">
      <c r="B41" s="4"/>
      <c r="C41" s="4"/>
      <c r="D41" s="4"/>
      <c r="E41" s="4"/>
      <c r="F41" s="4"/>
      <c r="G41" s="6"/>
      <c r="H41" s="6"/>
    </row>
    <row r="42" spans="2:8" x14ac:dyDescent="0.2">
      <c r="B42" s="4"/>
      <c r="C42" s="4"/>
      <c r="D42" s="4"/>
      <c r="E42" s="4"/>
      <c r="F42" s="4"/>
      <c r="G42" s="6"/>
      <c r="H42" s="6"/>
    </row>
    <row r="43" spans="2:8" x14ac:dyDescent="0.2">
      <c r="B43" s="4"/>
      <c r="C43" s="4"/>
      <c r="D43" s="4"/>
      <c r="E43" s="4"/>
      <c r="F43" s="4"/>
      <c r="G43" s="6"/>
      <c r="H43" s="6"/>
    </row>
    <row r="44" spans="2:8" x14ac:dyDescent="0.2">
      <c r="B44" s="4"/>
      <c r="C44" s="4"/>
      <c r="D44" s="4"/>
      <c r="E44" s="4"/>
      <c r="F44" s="4"/>
      <c r="G44" s="6"/>
      <c r="H44" s="6"/>
    </row>
    <row r="45" spans="2:8" x14ac:dyDescent="0.2">
      <c r="B45" s="4"/>
      <c r="C45" s="4"/>
      <c r="D45" s="4"/>
      <c r="E45" s="4"/>
      <c r="F45" s="4"/>
      <c r="G45" s="6"/>
      <c r="H45" s="6"/>
    </row>
    <row r="46" spans="2:8" x14ac:dyDescent="0.2">
      <c r="B46" s="4"/>
      <c r="C46" s="4"/>
      <c r="D46" s="4"/>
      <c r="E46" s="4"/>
      <c r="F46" s="4"/>
      <c r="G46" s="6"/>
      <c r="H46" s="6"/>
    </row>
    <row r="47" spans="2:8" x14ac:dyDescent="0.2">
      <c r="B47" s="4"/>
      <c r="C47" s="4"/>
      <c r="D47" s="4"/>
      <c r="E47" s="4"/>
      <c r="F47" s="4"/>
      <c r="G47" s="6"/>
      <c r="H47" s="6"/>
    </row>
    <row r="48" spans="2:8" x14ac:dyDescent="0.2">
      <c r="B48" s="4"/>
      <c r="C48" s="4"/>
      <c r="D48" s="4"/>
      <c r="E48" s="4"/>
      <c r="F48" s="4"/>
      <c r="G48" s="6"/>
      <c r="H48" s="6"/>
    </row>
    <row r="49" spans="2:8" x14ac:dyDescent="0.2">
      <c r="B49" s="4"/>
      <c r="C49" s="4"/>
      <c r="D49" s="4"/>
      <c r="E49" s="4"/>
      <c r="F49" s="4"/>
      <c r="G49" s="6"/>
      <c r="H49" s="6"/>
    </row>
    <row r="50" spans="2:8" x14ac:dyDescent="0.2">
      <c r="B50" s="4"/>
      <c r="C50" s="4"/>
      <c r="D50" s="4"/>
      <c r="E50" s="4"/>
      <c r="F50" s="4"/>
      <c r="G50" s="6"/>
      <c r="H50" s="6"/>
    </row>
    <row r="51" spans="2:8" x14ac:dyDescent="0.2">
      <c r="B51" s="4"/>
      <c r="C51" s="4"/>
      <c r="D51" s="4"/>
      <c r="E51" s="4"/>
      <c r="F51" s="4"/>
      <c r="G51" s="6"/>
      <c r="H51" s="6"/>
    </row>
    <row r="52" spans="2:8" x14ac:dyDescent="0.2">
      <c r="B52" s="4"/>
      <c r="C52" s="4"/>
      <c r="D52" s="4"/>
      <c r="E52" s="4"/>
      <c r="F52" s="4"/>
      <c r="G52" s="6"/>
      <c r="H52" s="6"/>
    </row>
    <row r="53" spans="2:8" x14ac:dyDescent="0.2">
      <c r="B53" s="4"/>
      <c r="C53" s="4"/>
      <c r="D53" s="4"/>
      <c r="E53" s="4"/>
      <c r="F53" s="4"/>
      <c r="G53" s="6"/>
      <c r="H53" s="6"/>
    </row>
    <row r="54" spans="2:8" x14ac:dyDescent="0.2">
      <c r="B54" s="4"/>
      <c r="C54" s="4"/>
      <c r="D54" s="4"/>
      <c r="E54" s="4"/>
      <c r="F54" s="4"/>
      <c r="G54" s="6"/>
      <c r="H54" s="6"/>
    </row>
    <row r="55" spans="2:8" x14ac:dyDescent="0.2">
      <c r="B55" s="4"/>
      <c r="C55" s="4"/>
      <c r="D55" s="4"/>
      <c r="E55" s="4"/>
      <c r="F55" s="4"/>
      <c r="G55" s="6"/>
      <c r="H55" s="6"/>
    </row>
    <row r="56" spans="2:8" x14ac:dyDescent="0.2">
      <c r="B56" s="4"/>
      <c r="C56" s="4"/>
      <c r="D56" s="4"/>
      <c r="E56" s="4"/>
      <c r="F56" s="4"/>
      <c r="G56" s="6"/>
      <c r="H56" s="6"/>
    </row>
    <row r="57" spans="2:8" x14ac:dyDescent="0.2">
      <c r="B57" s="4"/>
      <c r="C57" s="4"/>
      <c r="D57" s="4"/>
      <c r="E57" s="4"/>
      <c r="F57" s="4"/>
      <c r="G57" s="6"/>
      <c r="H57" s="6"/>
    </row>
    <row r="58" spans="2:8" x14ac:dyDescent="0.2">
      <c r="B58" s="4"/>
      <c r="C58" s="4"/>
      <c r="D58" s="4"/>
      <c r="E58" s="4"/>
      <c r="F58" s="4"/>
      <c r="G58" s="6"/>
      <c r="H58" s="6"/>
    </row>
    <row r="59" spans="2:8" x14ac:dyDescent="0.2">
      <c r="B59" s="4"/>
      <c r="C59" s="4"/>
      <c r="D59" s="4"/>
      <c r="E59" s="4"/>
      <c r="F59" s="4"/>
      <c r="G59" s="6"/>
      <c r="H59" s="6"/>
    </row>
    <row r="60" spans="2:8" x14ac:dyDescent="0.2">
      <c r="B60" s="4"/>
      <c r="C60" s="4"/>
      <c r="D60" s="4"/>
      <c r="E60" s="4"/>
      <c r="F60" s="4"/>
      <c r="G60" s="6"/>
      <c r="H60" s="6"/>
    </row>
    <row r="61" spans="2:8" x14ac:dyDescent="0.2">
      <c r="B61" s="4"/>
      <c r="C61" s="4"/>
      <c r="D61" s="4"/>
      <c r="E61" s="4"/>
      <c r="F61" s="4"/>
      <c r="G61" s="6"/>
      <c r="H61" s="6"/>
    </row>
    <row r="62" spans="2:8" x14ac:dyDescent="0.2">
      <c r="B62" s="4"/>
      <c r="C62" s="4"/>
      <c r="D62" s="4"/>
      <c r="E62" s="4"/>
      <c r="F62" s="4"/>
      <c r="G62" s="6"/>
      <c r="H62" s="6"/>
    </row>
    <row r="63" spans="2:8" x14ac:dyDescent="0.2">
      <c r="B63" s="4"/>
      <c r="C63" s="4"/>
      <c r="D63" s="4"/>
      <c r="E63" s="4"/>
      <c r="F63" s="4"/>
      <c r="G63" s="6"/>
      <c r="H63" s="6"/>
    </row>
    <row r="64" spans="2:8" x14ac:dyDescent="0.2">
      <c r="B64" s="4"/>
      <c r="C64" s="4"/>
      <c r="D64" s="4"/>
      <c r="E64" s="4"/>
      <c r="F64" s="4"/>
      <c r="G64" s="6"/>
      <c r="H64" s="6"/>
    </row>
    <row r="65" spans="2:8" x14ac:dyDescent="0.2">
      <c r="B65" s="4"/>
      <c r="C65" s="4"/>
      <c r="D65" s="4"/>
      <c r="E65" s="4"/>
      <c r="F65" s="4"/>
      <c r="G65" s="6"/>
      <c r="H65" s="6"/>
    </row>
    <row r="66" spans="2:8" x14ac:dyDescent="0.2">
      <c r="B66" s="4"/>
      <c r="C66" s="4"/>
      <c r="D66" s="4"/>
      <c r="E66" s="4"/>
      <c r="F66" s="4"/>
      <c r="G66" s="6"/>
      <c r="H66" s="6"/>
    </row>
    <row r="67" spans="2:8" x14ac:dyDescent="0.2">
      <c r="B67" s="4"/>
      <c r="C67" s="4"/>
      <c r="D67" s="4"/>
      <c r="E67" s="4"/>
      <c r="F67" s="4"/>
      <c r="G67" s="11"/>
      <c r="H67" s="11"/>
    </row>
    <row r="68" spans="2:8" x14ac:dyDescent="0.2">
      <c r="B68" s="4"/>
      <c r="C68" s="4"/>
      <c r="D68" s="4"/>
      <c r="E68" s="4"/>
      <c r="F68" s="4"/>
    </row>
    <row r="69" spans="2:8" x14ac:dyDescent="0.2">
      <c r="B69" s="4"/>
      <c r="C69" s="4"/>
      <c r="D69" s="4"/>
      <c r="E69" s="4"/>
      <c r="F69" s="4"/>
    </row>
    <row r="70" spans="2:8" x14ac:dyDescent="0.2">
      <c r="B70" s="4"/>
      <c r="C70" s="4"/>
      <c r="D70" s="4"/>
      <c r="E70" s="4"/>
      <c r="F70" s="4"/>
    </row>
    <row r="71" spans="2:8" x14ac:dyDescent="0.2">
      <c r="B71" s="4"/>
      <c r="C71" s="4"/>
      <c r="D71" s="4"/>
      <c r="E71" s="4"/>
      <c r="F71" s="4"/>
    </row>
    <row r="72" spans="2:8" x14ac:dyDescent="0.2">
      <c r="B72" s="4"/>
      <c r="C72" s="4"/>
      <c r="D72" s="4"/>
      <c r="E72" s="4"/>
      <c r="F72" s="4"/>
    </row>
    <row r="73" spans="2:8" x14ac:dyDescent="0.2">
      <c r="B73" s="4"/>
      <c r="C73" s="4"/>
      <c r="D73" s="4"/>
      <c r="E73" s="4"/>
      <c r="F73" s="4"/>
    </row>
    <row r="74" spans="2:8" x14ac:dyDescent="0.2">
      <c r="B74" s="4"/>
      <c r="C74" s="4"/>
      <c r="D74" s="4"/>
      <c r="E74" s="4"/>
      <c r="F74" s="4"/>
    </row>
    <row r="75" spans="2:8" x14ac:dyDescent="0.2">
      <c r="B75" s="4"/>
      <c r="C75" s="4"/>
      <c r="D75" s="4"/>
      <c r="E75" s="4"/>
      <c r="F75" s="4"/>
    </row>
    <row r="76" spans="2:8" x14ac:dyDescent="0.2">
      <c r="B76" s="4"/>
      <c r="C76" s="4"/>
      <c r="D76" s="4"/>
      <c r="E76" s="4"/>
      <c r="F76" s="4"/>
    </row>
    <row r="77" spans="2:8" x14ac:dyDescent="0.2">
      <c r="B77" s="4"/>
      <c r="C77" s="4"/>
      <c r="D77" s="4"/>
      <c r="E77" s="4"/>
      <c r="F77" s="4"/>
    </row>
    <row r="78" spans="2:8" x14ac:dyDescent="0.2">
      <c r="B78" s="4"/>
      <c r="C78" s="4"/>
      <c r="D78" s="4"/>
      <c r="E78" s="4"/>
      <c r="F78" s="4"/>
    </row>
    <row r="79" spans="2:8" x14ac:dyDescent="0.2">
      <c r="B79" s="4"/>
      <c r="C79" s="4"/>
      <c r="D79" s="4"/>
      <c r="E79" s="4"/>
      <c r="F79" s="4"/>
    </row>
    <row r="80" spans="2:8" x14ac:dyDescent="0.2">
      <c r="B80" s="4"/>
      <c r="C80" s="4"/>
      <c r="D80" s="4"/>
      <c r="E80" s="4"/>
      <c r="F80" s="4"/>
    </row>
    <row r="81" spans="2:6" x14ac:dyDescent="0.2">
      <c r="B81" s="4"/>
      <c r="C81" s="4"/>
      <c r="D81" s="4"/>
      <c r="E81" s="4"/>
      <c r="F81" s="4"/>
    </row>
    <row r="82" spans="2:6" x14ac:dyDescent="0.2">
      <c r="B82" s="4"/>
      <c r="C82" s="4"/>
      <c r="D82" s="4"/>
      <c r="E82" s="4"/>
      <c r="F82" s="4"/>
    </row>
  </sheetData>
  <mergeCells count="2">
    <mergeCell ref="E3:F3"/>
    <mergeCell ref="B2:H2"/>
  </mergeCells>
  <phoneticPr fontId="25" type="noConversion"/>
  <printOptions horizontalCentered="1"/>
  <pageMargins left="0.19685039370078741" right="3.937007874015748E-2" top="0.43307086614173229" bottom="0.35433070866141736" header="0.31496062992125984" footer="0.31496062992125984"/>
  <pageSetup paperSize="9" scale="82" firstPageNumber="7" fitToHeight="0" orientation="portrait" useFirstPageNumber="1" r:id="rId1"/>
  <headerFooter>
    <oddFooter>&amp;R&amp;"Arial,Regular"&amp;P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0DD36-671E-4BFA-8450-4457DF5F36C0}">
  <sheetPr>
    <tabColor theme="5" tint="0.39997558519241921"/>
    <pageSetUpPr fitToPage="1"/>
  </sheetPr>
  <dimension ref="B1:H80"/>
  <sheetViews>
    <sheetView view="pageBreakPreview" zoomScale="80" zoomScaleNormal="70" zoomScaleSheetLayoutView="80" workbookViewId="0">
      <selection activeCell="M8" sqref="M8"/>
    </sheetView>
  </sheetViews>
  <sheetFormatPr defaultColWidth="9.140625" defaultRowHeight="14.25" x14ac:dyDescent="0.2"/>
  <cols>
    <col min="1" max="1" width="1.140625" style="5" customWidth="1"/>
    <col min="2" max="2" width="9.7109375" style="5" customWidth="1"/>
    <col min="3" max="3" width="11.7109375" style="5" customWidth="1"/>
    <col min="4" max="4" width="53.85546875" style="5" customWidth="1"/>
    <col min="5" max="5" width="8.85546875" style="5" customWidth="1"/>
    <col min="6" max="6" width="7.5703125" style="5" customWidth="1"/>
    <col min="7" max="7" width="12.7109375" style="5" customWidth="1"/>
    <col min="8" max="8" width="17.42578125" style="5" customWidth="1"/>
    <col min="9" max="16384" width="9.140625" style="5"/>
  </cols>
  <sheetData>
    <row r="1" spans="2:8" ht="18" x14ac:dyDescent="0.25">
      <c r="B1" s="2"/>
      <c r="C1" s="2"/>
      <c r="D1" s="7"/>
      <c r="E1" s="1"/>
      <c r="F1" s="1"/>
      <c r="G1" s="6"/>
      <c r="H1" s="11"/>
    </row>
    <row r="2" spans="2:8" s="238" customFormat="1" ht="25.9" customHeight="1" x14ac:dyDescent="0.2">
      <c r="B2" s="360" t="s">
        <v>0</v>
      </c>
      <c r="C2" s="360"/>
      <c r="D2" s="360"/>
      <c r="E2" s="360"/>
      <c r="F2" s="360"/>
      <c r="G2" s="360"/>
      <c r="H2" s="360"/>
    </row>
    <row r="3" spans="2:8" ht="15" customHeight="1" x14ac:dyDescent="0.25">
      <c r="B3" s="2" t="s">
        <v>21</v>
      </c>
      <c r="C3" s="11"/>
      <c r="D3" s="237" t="str">
        <f>SUMMARY!D4</f>
        <v>SCMU3-23/24-0790-HO</v>
      </c>
      <c r="E3" s="358" t="s">
        <v>2</v>
      </c>
      <c r="F3" s="359"/>
      <c r="G3" s="209" t="str">
        <f>SUMMARY!F4</f>
        <v xml:space="preserve">OR TAMBO &amp; ALFRED NZO </v>
      </c>
      <c r="H3" s="11"/>
    </row>
    <row r="4" spans="2:8" ht="15" customHeight="1" x14ac:dyDescent="0.2">
      <c r="B4" s="2" t="s">
        <v>22</v>
      </c>
      <c r="C4" s="11"/>
      <c r="D4" s="2" t="str">
        <f>SUMMARY!D6</f>
        <v>BOILER &amp; CALORIFIER SYSTEM</v>
      </c>
      <c r="E4" s="2"/>
      <c r="F4" s="2"/>
      <c r="G4" s="209" t="str">
        <f>SUMMARY!F5</f>
        <v>Cluster 1</v>
      </c>
      <c r="H4" s="11"/>
    </row>
    <row r="5" spans="2:8" x14ac:dyDescent="0.2">
      <c r="B5" s="2"/>
      <c r="C5" s="2"/>
      <c r="D5" s="2"/>
      <c r="E5" s="2"/>
      <c r="F5" s="2"/>
      <c r="G5" s="6"/>
      <c r="H5" s="11"/>
    </row>
    <row r="6" spans="2:8" s="3" customFormat="1" ht="15" customHeight="1" x14ac:dyDescent="0.2">
      <c r="B6" s="3" t="s">
        <v>64</v>
      </c>
      <c r="D6" s="3" t="s">
        <v>65</v>
      </c>
    </row>
    <row r="7" spans="2:8" ht="6" customHeight="1" thickBot="1" x14ac:dyDescent="0.25">
      <c r="B7" s="4"/>
      <c r="C7" s="4"/>
      <c r="D7" s="4"/>
      <c r="E7" s="4"/>
      <c r="F7" s="4"/>
      <c r="G7" s="6"/>
      <c r="H7" s="11"/>
    </row>
    <row r="8" spans="2:8" s="8" customFormat="1" ht="39" customHeight="1" thickBot="1" x14ac:dyDescent="0.3">
      <c r="B8" s="10" t="s">
        <v>25</v>
      </c>
      <c r="C8" s="10" t="s">
        <v>26</v>
      </c>
      <c r="D8" s="10" t="s">
        <v>8</v>
      </c>
      <c r="E8" s="10" t="s">
        <v>27</v>
      </c>
      <c r="F8" s="10" t="s">
        <v>860</v>
      </c>
      <c r="G8" s="10" t="s">
        <v>861</v>
      </c>
      <c r="H8" s="10" t="s">
        <v>862</v>
      </c>
    </row>
    <row r="9" spans="2:8" s="8" customFormat="1" ht="44.25" customHeight="1" x14ac:dyDescent="0.25">
      <c r="B9" s="40">
        <v>2</v>
      </c>
      <c r="C9" s="21" t="s">
        <v>66</v>
      </c>
      <c r="D9" s="224" t="s">
        <v>67</v>
      </c>
      <c r="E9" s="32"/>
      <c r="F9" s="32"/>
      <c r="G9" s="33"/>
      <c r="H9" s="33"/>
    </row>
    <row r="10" spans="2:8" s="8" customFormat="1" ht="20.25" customHeight="1" x14ac:dyDescent="0.25">
      <c r="B10" s="13" t="s">
        <v>30</v>
      </c>
      <c r="C10" s="13"/>
      <c r="D10" s="235" t="s">
        <v>31</v>
      </c>
      <c r="E10" s="13" t="s">
        <v>32</v>
      </c>
      <c r="F10" s="13">
        <v>1</v>
      </c>
      <c r="G10" s="37"/>
      <c r="H10" s="16"/>
    </row>
    <row r="11" spans="2:8" s="8" customFormat="1" ht="20.25" customHeight="1" x14ac:dyDescent="0.25">
      <c r="B11" s="13" t="s">
        <v>33</v>
      </c>
      <c r="C11" s="13"/>
      <c r="D11" s="235" t="s">
        <v>34</v>
      </c>
      <c r="E11" s="13" t="s">
        <v>32</v>
      </c>
      <c r="F11" s="13">
        <v>1</v>
      </c>
      <c r="G11" s="37"/>
      <c r="H11" s="16"/>
    </row>
    <row r="12" spans="2:8" s="8" customFormat="1" ht="20.25" customHeight="1" x14ac:dyDescent="0.25">
      <c r="B12" s="13" t="s">
        <v>35</v>
      </c>
      <c r="C12" s="13"/>
      <c r="D12" s="235" t="s">
        <v>36</v>
      </c>
      <c r="E12" s="13" t="s">
        <v>32</v>
      </c>
      <c r="F12" s="13">
        <v>1</v>
      </c>
      <c r="G12" s="37"/>
      <c r="H12" s="16"/>
    </row>
    <row r="13" spans="2:8" s="8" customFormat="1" ht="20.25" customHeight="1" x14ac:dyDescent="0.25">
      <c r="B13" s="13" t="s">
        <v>37</v>
      </c>
      <c r="C13" s="13"/>
      <c r="D13" s="235" t="s">
        <v>38</v>
      </c>
      <c r="E13" s="13" t="s">
        <v>32</v>
      </c>
      <c r="F13" s="13">
        <v>1</v>
      </c>
      <c r="G13" s="37"/>
      <c r="H13" s="16"/>
    </row>
    <row r="14" spans="2:8" s="8" customFormat="1" ht="20.25" customHeight="1" x14ac:dyDescent="0.25">
      <c r="B14" s="13" t="s">
        <v>39</v>
      </c>
      <c r="C14" s="13"/>
      <c r="D14" s="235" t="s">
        <v>40</v>
      </c>
      <c r="E14" s="13" t="s">
        <v>32</v>
      </c>
      <c r="F14" s="13">
        <v>1</v>
      </c>
      <c r="G14" s="37"/>
      <c r="H14" s="16"/>
    </row>
    <row r="15" spans="2:8" s="8" customFormat="1" ht="20.25" customHeight="1" x14ac:dyDescent="0.25">
      <c r="B15" s="13" t="s">
        <v>41</v>
      </c>
      <c r="C15" s="13"/>
      <c r="D15" s="235" t="s">
        <v>42</v>
      </c>
      <c r="E15" s="13" t="s">
        <v>32</v>
      </c>
      <c r="F15" s="13">
        <v>1</v>
      </c>
      <c r="G15" s="37"/>
      <c r="H15" s="16"/>
    </row>
    <row r="16" spans="2:8" s="8" customFormat="1" ht="20.25" customHeight="1" x14ac:dyDescent="0.25">
      <c r="B16" s="13" t="s">
        <v>43</v>
      </c>
      <c r="C16" s="13"/>
      <c r="D16" s="235" t="s">
        <v>44</v>
      </c>
      <c r="E16" s="13" t="s">
        <v>32</v>
      </c>
      <c r="F16" s="13">
        <v>1</v>
      </c>
      <c r="G16" s="37"/>
      <c r="H16" s="16"/>
    </row>
    <row r="17" spans="2:8" s="8" customFormat="1" ht="20.25" customHeight="1" x14ac:dyDescent="0.25">
      <c r="B17" s="13" t="s">
        <v>45</v>
      </c>
      <c r="C17" s="13"/>
      <c r="D17" s="235" t="s">
        <v>46</v>
      </c>
      <c r="E17" s="13" t="s">
        <v>32</v>
      </c>
      <c r="F17" s="13">
        <v>1</v>
      </c>
      <c r="G17" s="37"/>
      <c r="H17" s="16"/>
    </row>
    <row r="18" spans="2:8" s="8" customFormat="1" ht="20.25" customHeight="1" x14ac:dyDescent="0.25">
      <c r="B18" s="13" t="s">
        <v>47</v>
      </c>
      <c r="C18" s="13"/>
      <c r="D18" s="235" t="s">
        <v>48</v>
      </c>
      <c r="E18" s="13" t="s">
        <v>32</v>
      </c>
      <c r="F18" s="13">
        <v>1</v>
      </c>
      <c r="G18" s="37"/>
      <c r="H18" s="16"/>
    </row>
    <row r="19" spans="2:8" s="8" customFormat="1" ht="20.25" customHeight="1" x14ac:dyDescent="0.25">
      <c r="B19" s="13" t="s">
        <v>49</v>
      </c>
      <c r="C19" s="13"/>
      <c r="D19" s="235" t="s">
        <v>50</v>
      </c>
      <c r="E19" s="13" t="s">
        <v>32</v>
      </c>
      <c r="F19" s="13">
        <v>1</v>
      </c>
      <c r="G19" s="37"/>
      <c r="H19" s="16"/>
    </row>
    <row r="20" spans="2:8" s="8" customFormat="1" ht="20.25" customHeight="1" x14ac:dyDescent="0.25">
      <c r="B20" s="13" t="s">
        <v>51</v>
      </c>
      <c r="C20" s="13"/>
      <c r="D20" s="235" t="s">
        <v>52</v>
      </c>
      <c r="E20" s="13" t="s">
        <v>32</v>
      </c>
      <c r="F20" s="13">
        <v>1</v>
      </c>
      <c r="G20" s="37"/>
      <c r="H20" s="16"/>
    </row>
    <row r="21" spans="2:8" s="8" customFormat="1" ht="20.25" customHeight="1" x14ac:dyDescent="0.25">
      <c r="B21" s="13" t="s">
        <v>53</v>
      </c>
      <c r="C21" s="13"/>
      <c r="D21" s="235" t="s">
        <v>54</v>
      </c>
      <c r="E21" s="13" t="s">
        <v>32</v>
      </c>
      <c r="F21" s="13">
        <v>1</v>
      </c>
      <c r="G21" s="37"/>
      <c r="H21" s="16"/>
    </row>
    <row r="22" spans="2:8" s="8" customFormat="1" ht="20.25" customHeight="1" x14ac:dyDescent="0.25">
      <c r="B22" s="13" t="s">
        <v>55</v>
      </c>
      <c r="C22" s="13"/>
      <c r="D22" s="235" t="s">
        <v>56</v>
      </c>
      <c r="E22" s="13" t="s">
        <v>32</v>
      </c>
      <c r="F22" s="13">
        <v>1</v>
      </c>
      <c r="G22" s="37"/>
      <c r="H22" s="16"/>
    </row>
    <row r="23" spans="2:8" s="8" customFormat="1" ht="20.25" customHeight="1" x14ac:dyDescent="0.25">
      <c r="B23" s="13" t="s">
        <v>57</v>
      </c>
      <c r="C23" s="13"/>
      <c r="D23" s="235" t="s">
        <v>58</v>
      </c>
      <c r="E23" s="13" t="s">
        <v>32</v>
      </c>
      <c r="F23" s="13">
        <v>1</v>
      </c>
      <c r="G23" s="37"/>
      <c r="H23" s="16"/>
    </row>
    <row r="24" spans="2:8" s="8" customFormat="1" ht="20.25" customHeight="1" x14ac:dyDescent="0.25">
      <c r="B24" s="13" t="s">
        <v>59</v>
      </c>
      <c r="C24" s="13"/>
      <c r="D24" s="235" t="s">
        <v>60</v>
      </c>
      <c r="E24" s="13" t="s">
        <v>32</v>
      </c>
      <c r="F24" s="13">
        <v>1</v>
      </c>
      <c r="G24" s="37"/>
      <c r="H24" s="16"/>
    </row>
    <row r="25" spans="2:8" s="8" customFormat="1" ht="20.25" customHeight="1" x14ac:dyDescent="0.25">
      <c r="B25" s="13" t="s">
        <v>61</v>
      </c>
      <c r="C25" s="13"/>
      <c r="D25" s="81" t="s">
        <v>62</v>
      </c>
      <c r="E25" s="13" t="s">
        <v>32</v>
      </c>
      <c r="F25" s="13">
        <v>1</v>
      </c>
      <c r="G25" s="37"/>
      <c r="H25" s="16"/>
    </row>
    <row r="26" spans="2:8" s="8" customFormat="1" ht="20.25" customHeight="1" x14ac:dyDescent="0.25">
      <c r="B26" s="13" t="s">
        <v>713</v>
      </c>
      <c r="C26" s="13"/>
      <c r="D26" s="82" t="s">
        <v>716</v>
      </c>
      <c r="E26" s="248" t="s">
        <v>32</v>
      </c>
      <c r="F26" s="13">
        <v>1</v>
      </c>
      <c r="G26" s="37"/>
      <c r="H26" s="16"/>
    </row>
    <row r="27" spans="2:8" s="8" customFormat="1" ht="20.25" customHeight="1" x14ac:dyDescent="0.25">
      <c r="B27" s="228" t="s">
        <v>714</v>
      </c>
      <c r="C27" s="13"/>
      <c r="D27" s="253" t="s">
        <v>717</v>
      </c>
      <c r="E27" s="248" t="s">
        <v>32</v>
      </c>
      <c r="F27" s="13">
        <v>1</v>
      </c>
      <c r="G27" s="37"/>
      <c r="H27" s="16"/>
    </row>
    <row r="28" spans="2:8" s="8" customFormat="1" ht="20.25" customHeight="1" x14ac:dyDescent="0.25">
      <c r="B28" s="13" t="s">
        <v>715</v>
      </c>
      <c r="C28" s="13"/>
      <c r="D28" s="253" t="s">
        <v>718</v>
      </c>
      <c r="E28" s="248" t="s">
        <v>32</v>
      </c>
      <c r="F28" s="13">
        <v>1</v>
      </c>
      <c r="G28" s="37"/>
      <c r="H28" s="16"/>
    </row>
    <row r="29" spans="2:8" s="8" customFormat="1" ht="20.25" customHeight="1" x14ac:dyDescent="0.25">
      <c r="B29" s="15"/>
      <c r="C29" s="15"/>
      <c r="D29" s="43"/>
      <c r="E29" s="15"/>
      <c r="F29" s="15"/>
      <c r="G29" s="44"/>
      <c r="H29" s="18"/>
    </row>
    <row r="30" spans="2:8" s="8" customFormat="1" ht="15" thickBot="1" x14ac:dyDescent="0.3">
      <c r="B30" s="15"/>
      <c r="C30" s="15"/>
      <c r="D30" s="17"/>
      <c r="E30" s="15"/>
      <c r="F30" s="15"/>
      <c r="G30" s="18"/>
      <c r="H30" s="18"/>
    </row>
    <row r="31" spans="2:8" s="8" customFormat="1" ht="20.25" customHeight="1" thickBot="1" x14ac:dyDescent="0.3">
      <c r="B31" s="19" t="s">
        <v>63</v>
      </c>
      <c r="C31" s="19"/>
      <c r="D31" s="19"/>
      <c r="E31" s="19"/>
      <c r="F31" s="19"/>
      <c r="G31" s="20"/>
      <c r="H31" s="49"/>
    </row>
    <row r="32" spans="2:8" ht="5.25" customHeight="1" x14ac:dyDescent="0.2">
      <c r="B32" s="4"/>
      <c r="C32" s="4"/>
      <c r="D32" s="4"/>
      <c r="E32" s="4"/>
      <c r="F32" s="4"/>
      <c r="G32" s="6"/>
      <c r="H32" s="6"/>
    </row>
    <row r="33" spans="2:8" x14ac:dyDescent="0.2">
      <c r="B33" s="4"/>
      <c r="C33" s="4"/>
      <c r="D33" s="4"/>
      <c r="E33" s="4"/>
      <c r="F33" s="4"/>
      <c r="G33" s="6"/>
      <c r="H33" s="6"/>
    </row>
    <row r="34" spans="2:8" x14ac:dyDescent="0.2">
      <c r="B34" s="4"/>
      <c r="C34" s="4"/>
      <c r="D34" s="4"/>
      <c r="E34" s="4"/>
      <c r="F34" s="4"/>
      <c r="G34" s="6"/>
      <c r="H34" s="6"/>
    </row>
    <row r="35" spans="2:8" x14ac:dyDescent="0.2">
      <c r="B35" s="4"/>
      <c r="C35" s="4"/>
      <c r="D35" s="4"/>
      <c r="E35" s="4"/>
      <c r="F35" s="4"/>
      <c r="G35" s="6"/>
      <c r="H35" s="6"/>
    </row>
    <row r="36" spans="2:8" x14ac:dyDescent="0.2">
      <c r="B36" s="4"/>
      <c r="C36" s="4"/>
      <c r="D36" s="4"/>
      <c r="E36" s="4"/>
      <c r="F36" s="4"/>
      <c r="G36" s="6"/>
      <c r="H36" s="6"/>
    </row>
    <row r="37" spans="2:8" x14ac:dyDescent="0.2">
      <c r="B37" s="4"/>
      <c r="C37" s="4"/>
      <c r="D37" s="4"/>
      <c r="E37" s="4"/>
      <c r="F37" s="4"/>
      <c r="G37" s="6"/>
      <c r="H37" s="6"/>
    </row>
    <row r="38" spans="2:8" x14ac:dyDescent="0.2">
      <c r="B38" s="4"/>
      <c r="C38" s="4"/>
      <c r="D38" s="4"/>
      <c r="E38" s="4"/>
      <c r="F38" s="4"/>
      <c r="G38" s="6"/>
      <c r="H38" s="6"/>
    </row>
    <row r="39" spans="2:8" x14ac:dyDescent="0.2">
      <c r="B39" s="4"/>
      <c r="C39" s="4"/>
      <c r="D39" s="4"/>
      <c r="E39" s="4"/>
      <c r="F39" s="4"/>
      <c r="G39" s="6"/>
      <c r="H39" s="6"/>
    </row>
    <row r="40" spans="2:8" x14ac:dyDescent="0.2">
      <c r="B40" s="4"/>
      <c r="C40" s="4"/>
      <c r="D40" s="4"/>
      <c r="E40" s="4"/>
      <c r="F40" s="4"/>
      <c r="G40" s="6"/>
      <c r="H40" s="6"/>
    </row>
    <row r="41" spans="2:8" x14ac:dyDescent="0.2">
      <c r="B41" s="4"/>
      <c r="C41" s="4"/>
      <c r="D41" s="4"/>
      <c r="E41" s="4"/>
      <c r="F41" s="4"/>
      <c r="G41" s="6"/>
      <c r="H41" s="6"/>
    </row>
    <row r="42" spans="2:8" x14ac:dyDescent="0.2">
      <c r="B42" s="4"/>
      <c r="C42" s="4"/>
      <c r="D42" s="4"/>
      <c r="E42" s="4"/>
      <c r="F42" s="4"/>
      <c r="G42" s="6"/>
      <c r="H42" s="6"/>
    </row>
    <row r="43" spans="2:8" x14ac:dyDescent="0.2">
      <c r="B43" s="4"/>
      <c r="C43" s="4"/>
      <c r="D43" s="4"/>
      <c r="E43" s="4"/>
      <c r="F43" s="4"/>
      <c r="G43" s="6"/>
      <c r="H43" s="6"/>
    </row>
    <row r="44" spans="2:8" x14ac:dyDescent="0.2">
      <c r="B44" s="4"/>
      <c r="C44" s="4"/>
      <c r="D44" s="4"/>
      <c r="E44" s="4"/>
      <c r="F44" s="4"/>
      <c r="G44" s="6"/>
      <c r="H44" s="6"/>
    </row>
    <row r="45" spans="2:8" x14ac:dyDescent="0.2">
      <c r="B45" s="4"/>
      <c r="C45" s="4"/>
      <c r="D45" s="4"/>
      <c r="E45" s="4"/>
      <c r="F45" s="4"/>
      <c r="G45" s="6"/>
      <c r="H45" s="6"/>
    </row>
    <row r="46" spans="2:8" x14ac:dyDescent="0.2">
      <c r="B46" s="4"/>
      <c r="C46" s="4"/>
      <c r="D46" s="4"/>
      <c r="E46" s="4"/>
      <c r="F46" s="4"/>
      <c r="G46" s="6"/>
      <c r="H46" s="6"/>
    </row>
    <row r="47" spans="2:8" x14ac:dyDescent="0.2">
      <c r="B47" s="4"/>
      <c r="C47" s="4"/>
      <c r="D47" s="4"/>
      <c r="E47" s="4"/>
      <c r="F47" s="4"/>
      <c r="G47" s="6"/>
      <c r="H47" s="6"/>
    </row>
    <row r="48" spans="2:8" x14ac:dyDescent="0.2">
      <c r="B48" s="4"/>
      <c r="C48" s="4"/>
      <c r="D48" s="4"/>
      <c r="E48" s="4"/>
      <c r="F48" s="4"/>
      <c r="G48" s="6"/>
      <c r="H48" s="6"/>
    </row>
    <row r="49" spans="2:8" x14ac:dyDescent="0.2">
      <c r="B49" s="4"/>
      <c r="C49" s="4"/>
      <c r="D49" s="4"/>
      <c r="E49" s="4"/>
      <c r="F49" s="4"/>
      <c r="G49" s="6"/>
      <c r="H49" s="6"/>
    </row>
    <row r="50" spans="2:8" x14ac:dyDescent="0.2">
      <c r="B50" s="4"/>
      <c r="C50" s="4"/>
      <c r="D50" s="4"/>
      <c r="E50" s="4"/>
      <c r="F50" s="4"/>
      <c r="G50" s="6"/>
      <c r="H50" s="6"/>
    </row>
    <row r="51" spans="2:8" x14ac:dyDescent="0.2">
      <c r="B51" s="4"/>
      <c r="C51" s="4"/>
      <c r="D51" s="4"/>
      <c r="E51" s="4"/>
      <c r="F51" s="4"/>
      <c r="G51" s="6"/>
      <c r="H51" s="6"/>
    </row>
    <row r="52" spans="2:8" x14ac:dyDescent="0.2">
      <c r="B52" s="4"/>
      <c r="C52" s="4"/>
      <c r="D52" s="4"/>
      <c r="E52" s="4"/>
      <c r="F52" s="4"/>
      <c r="G52" s="6"/>
      <c r="H52" s="6"/>
    </row>
    <row r="53" spans="2:8" x14ac:dyDescent="0.2">
      <c r="B53" s="4"/>
      <c r="C53" s="4"/>
      <c r="D53" s="4"/>
      <c r="E53" s="4"/>
      <c r="F53" s="4"/>
      <c r="G53" s="6"/>
      <c r="H53" s="6"/>
    </row>
    <row r="54" spans="2:8" x14ac:dyDescent="0.2">
      <c r="B54" s="4"/>
      <c r="C54" s="4"/>
      <c r="D54" s="4"/>
      <c r="E54" s="4"/>
      <c r="F54" s="4"/>
      <c r="G54" s="6"/>
      <c r="H54" s="6"/>
    </row>
    <row r="55" spans="2:8" x14ac:dyDescent="0.2">
      <c r="B55" s="4"/>
      <c r="C55" s="4"/>
      <c r="D55" s="4"/>
      <c r="E55" s="4"/>
      <c r="F55" s="4"/>
      <c r="G55" s="6"/>
      <c r="H55" s="6"/>
    </row>
    <row r="56" spans="2:8" x14ac:dyDescent="0.2">
      <c r="B56" s="4"/>
      <c r="C56" s="4"/>
      <c r="D56" s="4"/>
      <c r="E56" s="4"/>
      <c r="F56" s="4"/>
      <c r="G56" s="6"/>
      <c r="H56" s="6"/>
    </row>
    <row r="57" spans="2:8" x14ac:dyDescent="0.2">
      <c r="B57" s="4"/>
      <c r="C57" s="4"/>
      <c r="D57" s="4"/>
      <c r="E57" s="4"/>
      <c r="F57" s="4"/>
      <c r="G57" s="6"/>
      <c r="H57" s="6"/>
    </row>
    <row r="58" spans="2:8" x14ac:dyDescent="0.2">
      <c r="B58" s="4"/>
      <c r="C58" s="4"/>
      <c r="D58" s="4"/>
      <c r="E58" s="4"/>
      <c r="F58" s="4"/>
      <c r="G58" s="6"/>
      <c r="H58" s="6"/>
    </row>
    <row r="59" spans="2:8" x14ac:dyDescent="0.2">
      <c r="B59" s="4"/>
      <c r="C59" s="4"/>
      <c r="D59" s="4"/>
      <c r="E59" s="4"/>
      <c r="F59" s="4"/>
      <c r="G59" s="6"/>
      <c r="H59" s="6"/>
    </row>
    <row r="60" spans="2:8" x14ac:dyDescent="0.2">
      <c r="B60" s="4"/>
      <c r="C60" s="4"/>
      <c r="D60" s="4"/>
      <c r="E60" s="4"/>
      <c r="F60" s="4"/>
      <c r="G60" s="6"/>
      <c r="H60" s="6"/>
    </row>
    <row r="61" spans="2:8" x14ac:dyDescent="0.2">
      <c r="B61" s="4"/>
      <c r="C61" s="4"/>
      <c r="D61" s="4"/>
      <c r="E61" s="4"/>
      <c r="F61" s="4"/>
      <c r="G61" s="6"/>
      <c r="H61" s="6"/>
    </row>
    <row r="62" spans="2:8" x14ac:dyDescent="0.2">
      <c r="B62" s="4"/>
      <c r="C62" s="4"/>
      <c r="D62" s="4"/>
      <c r="E62" s="4"/>
      <c r="F62" s="4"/>
      <c r="G62" s="6"/>
      <c r="H62" s="6"/>
    </row>
    <row r="63" spans="2:8" x14ac:dyDescent="0.2">
      <c r="B63" s="4"/>
      <c r="C63" s="4"/>
      <c r="D63" s="4"/>
      <c r="E63" s="4"/>
      <c r="F63" s="4"/>
      <c r="G63" s="6"/>
      <c r="H63" s="6"/>
    </row>
    <row r="64" spans="2:8" x14ac:dyDescent="0.2">
      <c r="B64" s="4"/>
      <c r="C64" s="4"/>
      <c r="D64" s="4"/>
      <c r="E64" s="4"/>
      <c r="F64" s="4"/>
      <c r="G64" s="6"/>
      <c r="H64" s="6"/>
    </row>
    <row r="65" spans="2:6" x14ac:dyDescent="0.2">
      <c r="B65" s="4"/>
      <c r="C65" s="4"/>
      <c r="D65" s="4"/>
      <c r="E65" s="4"/>
      <c r="F65" s="4"/>
    </row>
    <row r="66" spans="2:6" x14ac:dyDescent="0.2">
      <c r="B66" s="4"/>
      <c r="C66" s="4"/>
      <c r="D66" s="4"/>
      <c r="E66" s="4"/>
      <c r="F66" s="4"/>
    </row>
    <row r="67" spans="2:6" x14ac:dyDescent="0.2">
      <c r="B67" s="4"/>
      <c r="C67" s="4"/>
      <c r="D67" s="4"/>
      <c r="E67" s="4"/>
      <c r="F67" s="4"/>
    </row>
    <row r="68" spans="2:6" x14ac:dyDescent="0.2">
      <c r="B68" s="4"/>
      <c r="C68" s="4"/>
      <c r="D68" s="4"/>
      <c r="E68" s="4"/>
      <c r="F68" s="4"/>
    </row>
    <row r="69" spans="2:6" x14ac:dyDescent="0.2">
      <c r="B69" s="4"/>
      <c r="C69" s="4"/>
      <c r="D69" s="4"/>
      <c r="E69" s="4"/>
      <c r="F69" s="4"/>
    </row>
    <row r="70" spans="2:6" x14ac:dyDescent="0.2">
      <c r="B70" s="4"/>
      <c r="C70" s="4"/>
      <c r="D70" s="4"/>
      <c r="E70" s="4"/>
      <c r="F70" s="4"/>
    </row>
    <row r="71" spans="2:6" x14ac:dyDescent="0.2">
      <c r="B71" s="4"/>
      <c r="C71" s="4"/>
      <c r="D71" s="4"/>
      <c r="E71" s="4"/>
      <c r="F71" s="4"/>
    </row>
    <row r="72" spans="2:6" x14ac:dyDescent="0.2">
      <c r="B72" s="4"/>
      <c r="C72" s="4"/>
      <c r="D72" s="4"/>
      <c r="E72" s="4"/>
      <c r="F72" s="4"/>
    </row>
    <row r="73" spans="2:6" x14ac:dyDescent="0.2">
      <c r="B73" s="4"/>
      <c r="C73" s="4"/>
      <c r="D73" s="4"/>
      <c r="E73" s="4"/>
      <c r="F73" s="4"/>
    </row>
    <row r="74" spans="2:6" x14ac:dyDescent="0.2">
      <c r="B74" s="4"/>
      <c r="C74" s="4"/>
      <c r="D74" s="4"/>
      <c r="E74" s="4"/>
      <c r="F74" s="4"/>
    </row>
    <row r="75" spans="2:6" x14ac:dyDescent="0.2">
      <c r="B75" s="4"/>
      <c r="C75" s="4"/>
      <c r="D75" s="4"/>
      <c r="E75" s="4"/>
      <c r="F75" s="4"/>
    </row>
    <row r="76" spans="2:6" x14ac:dyDescent="0.2">
      <c r="B76" s="4"/>
      <c r="C76" s="4"/>
      <c r="D76" s="4"/>
      <c r="E76" s="4"/>
      <c r="F76" s="4"/>
    </row>
    <row r="77" spans="2:6" x14ac:dyDescent="0.2">
      <c r="B77" s="4"/>
      <c r="C77" s="4"/>
      <c r="D77" s="4"/>
      <c r="E77" s="4"/>
      <c r="F77" s="4"/>
    </row>
    <row r="78" spans="2:6" x14ac:dyDescent="0.2">
      <c r="B78" s="4"/>
      <c r="C78" s="4"/>
      <c r="D78" s="4"/>
      <c r="E78" s="4"/>
      <c r="F78" s="4"/>
    </row>
    <row r="79" spans="2:6" x14ac:dyDescent="0.2">
      <c r="B79" s="4"/>
      <c r="C79" s="4"/>
      <c r="D79" s="4"/>
      <c r="E79" s="4"/>
      <c r="F79" s="4"/>
    </row>
    <row r="80" spans="2:6" x14ac:dyDescent="0.2">
      <c r="B80" s="4"/>
      <c r="C80" s="4"/>
      <c r="D80" s="4"/>
      <c r="E80" s="4"/>
      <c r="F80" s="4"/>
    </row>
  </sheetData>
  <mergeCells count="2">
    <mergeCell ref="E3:F3"/>
    <mergeCell ref="B2:H2"/>
  </mergeCells>
  <phoneticPr fontId="25" type="noConversion"/>
  <printOptions horizontalCentered="1"/>
  <pageMargins left="0.19685039370078741" right="3.937007874015748E-2" top="0.43307086614173229" bottom="0.35433070866141736" header="0.31496062992125984" footer="0.31496062992125984"/>
  <pageSetup paperSize="9" scale="82" firstPageNumber="8" fitToHeight="0" orientation="portrait" useFirstPageNumber="1" r:id="rId1"/>
  <headerFooter>
    <oddFooter>&amp;R&amp;"Arial,Regular"&amp;P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BA6EB-E26A-4F04-B3BF-0BA1BE437388}">
  <sheetPr>
    <tabColor theme="5" tint="0.39997558519241921"/>
    <pageSetUpPr fitToPage="1"/>
  </sheetPr>
  <dimension ref="B1:H81"/>
  <sheetViews>
    <sheetView view="pageBreakPreview" zoomScale="80" zoomScaleNormal="70" zoomScaleSheetLayoutView="80" workbookViewId="0">
      <selection activeCell="K9" sqref="K9"/>
    </sheetView>
  </sheetViews>
  <sheetFormatPr defaultColWidth="9.140625" defaultRowHeight="14.25" x14ac:dyDescent="0.2"/>
  <cols>
    <col min="1" max="1" width="1.140625" style="5" customWidth="1"/>
    <col min="2" max="2" width="9.7109375" style="5" customWidth="1"/>
    <col min="3" max="3" width="11.7109375" style="5" customWidth="1"/>
    <col min="4" max="4" width="53.85546875" style="5" customWidth="1"/>
    <col min="5" max="5" width="8.85546875" style="5" customWidth="1"/>
    <col min="6" max="6" width="7.5703125" style="5" customWidth="1"/>
    <col min="7" max="7" width="12.7109375" style="5" customWidth="1"/>
    <col min="8" max="8" width="17.42578125" style="5" customWidth="1"/>
    <col min="9" max="16384" width="9.140625" style="5"/>
  </cols>
  <sheetData>
    <row r="1" spans="2:8" ht="18" x14ac:dyDescent="0.25">
      <c r="B1" s="2"/>
      <c r="C1" s="2"/>
      <c r="D1" s="7"/>
      <c r="E1" s="1"/>
      <c r="F1" s="1"/>
      <c r="G1" s="6"/>
      <c r="H1" s="11"/>
    </row>
    <row r="2" spans="2:8" s="238" customFormat="1" ht="25.9" customHeight="1" x14ac:dyDescent="0.2">
      <c r="B2" s="360" t="s">
        <v>0</v>
      </c>
      <c r="C2" s="360"/>
      <c r="D2" s="360"/>
      <c r="E2" s="360"/>
      <c r="F2" s="360"/>
      <c r="G2" s="360"/>
      <c r="H2" s="360"/>
    </row>
    <row r="3" spans="2:8" ht="15" customHeight="1" x14ac:dyDescent="0.25">
      <c r="B3" s="2" t="s">
        <v>21</v>
      </c>
      <c r="C3" s="11"/>
      <c r="D3" s="237" t="str">
        <f>SUMMARY!D4</f>
        <v>SCMU3-23/24-0790-HO</v>
      </c>
      <c r="E3" s="358" t="s">
        <v>2</v>
      </c>
      <c r="F3" s="359"/>
      <c r="G3" s="209" t="str">
        <f>SUMMARY!F4</f>
        <v xml:space="preserve">OR TAMBO &amp; ALFRED NZO </v>
      </c>
      <c r="H3" s="11"/>
    </row>
    <row r="4" spans="2:8" ht="15" customHeight="1" x14ac:dyDescent="0.2">
      <c r="B4" s="2" t="s">
        <v>22</v>
      </c>
      <c r="C4" s="11"/>
      <c r="D4" s="2" t="str">
        <f>SUMMARY!D6</f>
        <v>BOILER &amp; CALORIFIER SYSTEM</v>
      </c>
      <c r="E4" s="2"/>
      <c r="F4" s="2"/>
      <c r="G4" s="209" t="str">
        <f>SUMMARY!F5</f>
        <v>Cluster 1</v>
      </c>
      <c r="H4" s="11"/>
    </row>
    <row r="5" spans="2:8" x14ac:dyDescent="0.2">
      <c r="B5" s="2"/>
      <c r="C5" s="2"/>
      <c r="D5" s="2"/>
      <c r="E5" s="2"/>
      <c r="F5" s="2"/>
      <c r="G5" s="6"/>
      <c r="H5" s="11"/>
    </row>
    <row r="6" spans="2:8" s="3" customFormat="1" ht="15" customHeight="1" x14ac:dyDescent="0.2">
      <c r="B6" s="3" t="s">
        <v>68</v>
      </c>
      <c r="D6" s="3" t="s">
        <v>65</v>
      </c>
    </row>
    <row r="7" spans="2:8" ht="6" customHeight="1" thickBot="1" x14ac:dyDescent="0.25">
      <c r="B7" s="4"/>
      <c r="C7" s="4"/>
      <c r="D7" s="4"/>
      <c r="E7" s="4"/>
      <c r="F7" s="4"/>
      <c r="G7" s="6"/>
      <c r="H7" s="11"/>
    </row>
    <row r="8" spans="2:8" s="8" customFormat="1" ht="39" customHeight="1" thickBot="1" x14ac:dyDescent="0.3">
      <c r="B8" s="10" t="s">
        <v>25</v>
      </c>
      <c r="C8" s="10" t="s">
        <v>26</v>
      </c>
      <c r="D8" s="10" t="s">
        <v>8</v>
      </c>
      <c r="E8" s="10" t="s">
        <v>27</v>
      </c>
      <c r="F8" s="10" t="s">
        <v>860</v>
      </c>
      <c r="G8" s="10" t="s">
        <v>861</v>
      </c>
      <c r="H8" s="10" t="s">
        <v>862</v>
      </c>
    </row>
    <row r="9" spans="2:8" s="8" customFormat="1" ht="63.75" x14ac:dyDescent="0.25">
      <c r="B9" s="21">
        <v>3</v>
      </c>
      <c r="C9" s="230" t="s">
        <v>69</v>
      </c>
      <c r="D9" s="225" t="s">
        <v>70</v>
      </c>
      <c r="E9" s="32"/>
      <c r="F9" s="32"/>
      <c r="G9" s="33"/>
      <c r="H9" s="33"/>
    </row>
    <row r="10" spans="2:8" s="8" customFormat="1" ht="20.25" customHeight="1" x14ac:dyDescent="0.25">
      <c r="B10" s="13" t="s">
        <v>30</v>
      </c>
      <c r="C10" s="13"/>
      <c r="D10" s="235" t="s">
        <v>31</v>
      </c>
      <c r="E10" s="13" t="s">
        <v>32</v>
      </c>
      <c r="F10" s="13">
        <v>1</v>
      </c>
      <c r="G10" s="37"/>
      <c r="H10" s="16"/>
    </row>
    <row r="11" spans="2:8" s="8" customFormat="1" ht="20.25" customHeight="1" x14ac:dyDescent="0.25">
      <c r="B11" s="13" t="s">
        <v>33</v>
      </c>
      <c r="C11" s="13"/>
      <c r="D11" s="235" t="s">
        <v>34</v>
      </c>
      <c r="E11" s="13" t="s">
        <v>32</v>
      </c>
      <c r="F11" s="13">
        <v>1</v>
      </c>
      <c r="G11" s="37"/>
      <c r="H11" s="16"/>
    </row>
    <row r="12" spans="2:8" s="8" customFormat="1" ht="20.25" customHeight="1" x14ac:dyDescent="0.25">
      <c r="B12" s="13" t="s">
        <v>35</v>
      </c>
      <c r="C12" s="13"/>
      <c r="D12" s="235" t="s">
        <v>36</v>
      </c>
      <c r="E12" s="13" t="s">
        <v>32</v>
      </c>
      <c r="F12" s="13">
        <v>1</v>
      </c>
      <c r="G12" s="37"/>
      <c r="H12" s="16"/>
    </row>
    <row r="13" spans="2:8" s="8" customFormat="1" ht="20.25" customHeight="1" x14ac:dyDescent="0.25">
      <c r="B13" s="13" t="s">
        <v>37</v>
      </c>
      <c r="C13" s="13"/>
      <c r="D13" s="235" t="s">
        <v>38</v>
      </c>
      <c r="E13" s="13" t="s">
        <v>32</v>
      </c>
      <c r="F13" s="13">
        <v>1</v>
      </c>
      <c r="G13" s="37"/>
      <c r="H13" s="16"/>
    </row>
    <row r="14" spans="2:8" s="8" customFormat="1" ht="20.25" customHeight="1" x14ac:dyDescent="0.25">
      <c r="B14" s="13" t="s">
        <v>39</v>
      </c>
      <c r="C14" s="13"/>
      <c r="D14" s="235" t="s">
        <v>40</v>
      </c>
      <c r="E14" s="13" t="s">
        <v>32</v>
      </c>
      <c r="F14" s="13">
        <v>1</v>
      </c>
      <c r="G14" s="37"/>
      <c r="H14" s="16"/>
    </row>
    <row r="15" spans="2:8" s="8" customFormat="1" ht="20.25" customHeight="1" x14ac:dyDescent="0.25">
      <c r="B15" s="13" t="s">
        <v>41</v>
      </c>
      <c r="C15" s="13"/>
      <c r="D15" s="235" t="s">
        <v>42</v>
      </c>
      <c r="E15" s="13" t="s">
        <v>32</v>
      </c>
      <c r="F15" s="13">
        <v>1</v>
      </c>
      <c r="G15" s="37"/>
      <c r="H15" s="16"/>
    </row>
    <row r="16" spans="2:8" s="8" customFormat="1" ht="20.25" customHeight="1" x14ac:dyDescent="0.25">
      <c r="B16" s="13" t="s">
        <v>43</v>
      </c>
      <c r="C16" s="13"/>
      <c r="D16" s="235" t="s">
        <v>44</v>
      </c>
      <c r="E16" s="13" t="s">
        <v>32</v>
      </c>
      <c r="F16" s="13">
        <v>1</v>
      </c>
      <c r="G16" s="37"/>
      <c r="H16" s="16"/>
    </row>
    <row r="17" spans="2:8" s="8" customFormat="1" ht="20.25" customHeight="1" x14ac:dyDescent="0.25">
      <c r="B17" s="13" t="s">
        <v>45</v>
      </c>
      <c r="C17" s="13"/>
      <c r="D17" s="235" t="s">
        <v>46</v>
      </c>
      <c r="E17" s="13" t="s">
        <v>32</v>
      </c>
      <c r="F17" s="13">
        <v>1</v>
      </c>
      <c r="G17" s="37"/>
      <c r="H17" s="16"/>
    </row>
    <row r="18" spans="2:8" s="8" customFormat="1" ht="20.25" customHeight="1" x14ac:dyDescent="0.25">
      <c r="B18" s="13" t="s">
        <v>47</v>
      </c>
      <c r="C18" s="13"/>
      <c r="D18" s="235" t="s">
        <v>48</v>
      </c>
      <c r="E18" s="13" t="s">
        <v>32</v>
      </c>
      <c r="F18" s="13">
        <v>1</v>
      </c>
      <c r="G18" s="37"/>
      <c r="H18" s="16"/>
    </row>
    <row r="19" spans="2:8" s="8" customFormat="1" ht="20.25" customHeight="1" x14ac:dyDescent="0.25">
      <c r="B19" s="13" t="s">
        <v>49</v>
      </c>
      <c r="C19" s="13"/>
      <c r="D19" s="235" t="s">
        <v>50</v>
      </c>
      <c r="E19" s="13" t="s">
        <v>32</v>
      </c>
      <c r="F19" s="13">
        <v>1</v>
      </c>
      <c r="G19" s="37"/>
      <c r="H19" s="16"/>
    </row>
    <row r="20" spans="2:8" s="8" customFormat="1" ht="20.25" customHeight="1" x14ac:dyDescent="0.25">
      <c r="B20" s="13" t="s">
        <v>51</v>
      </c>
      <c r="C20" s="13"/>
      <c r="D20" s="235" t="s">
        <v>52</v>
      </c>
      <c r="E20" s="13" t="s">
        <v>32</v>
      </c>
      <c r="F20" s="13">
        <v>1</v>
      </c>
      <c r="G20" s="37"/>
      <c r="H20" s="16"/>
    </row>
    <row r="21" spans="2:8" s="8" customFormat="1" ht="20.25" customHeight="1" x14ac:dyDescent="0.25">
      <c r="B21" s="13" t="s">
        <v>53</v>
      </c>
      <c r="C21" s="13"/>
      <c r="D21" s="235" t="s">
        <v>54</v>
      </c>
      <c r="E21" s="13" t="s">
        <v>32</v>
      </c>
      <c r="F21" s="13">
        <v>1</v>
      </c>
      <c r="G21" s="37"/>
      <c r="H21" s="16"/>
    </row>
    <row r="22" spans="2:8" s="8" customFormat="1" ht="20.25" customHeight="1" x14ac:dyDescent="0.25">
      <c r="B22" s="13" t="s">
        <v>55</v>
      </c>
      <c r="C22" s="13"/>
      <c r="D22" s="235" t="s">
        <v>56</v>
      </c>
      <c r="E22" s="13" t="s">
        <v>32</v>
      </c>
      <c r="F22" s="13">
        <v>1</v>
      </c>
      <c r="G22" s="37"/>
      <c r="H22" s="16"/>
    </row>
    <row r="23" spans="2:8" s="8" customFormat="1" ht="20.25" customHeight="1" x14ac:dyDescent="0.25">
      <c r="B23" s="13" t="s">
        <v>57</v>
      </c>
      <c r="C23" s="13"/>
      <c r="D23" s="235" t="s">
        <v>58</v>
      </c>
      <c r="E23" s="13" t="s">
        <v>32</v>
      </c>
      <c r="F23" s="13">
        <v>1</v>
      </c>
      <c r="G23" s="37"/>
      <c r="H23" s="16"/>
    </row>
    <row r="24" spans="2:8" s="8" customFormat="1" ht="20.25" customHeight="1" x14ac:dyDescent="0.25">
      <c r="B24" s="13" t="s">
        <v>59</v>
      </c>
      <c r="C24" s="13"/>
      <c r="D24" s="235" t="s">
        <v>60</v>
      </c>
      <c r="E24" s="13" t="s">
        <v>32</v>
      </c>
      <c r="F24" s="13">
        <v>1</v>
      </c>
      <c r="G24" s="37"/>
      <c r="H24" s="16"/>
    </row>
    <row r="25" spans="2:8" s="8" customFormat="1" ht="20.25" customHeight="1" x14ac:dyDescent="0.25">
      <c r="B25" s="13" t="s">
        <v>61</v>
      </c>
      <c r="C25" s="13"/>
      <c r="D25" s="81" t="s">
        <v>62</v>
      </c>
      <c r="E25" s="13" t="s">
        <v>32</v>
      </c>
      <c r="F25" s="13">
        <v>1</v>
      </c>
      <c r="G25" s="37"/>
      <c r="H25" s="16"/>
    </row>
    <row r="26" spans="2:8" s="8" customFormat="1" ht="20.25" customHeight="1" x14ac:dyDescent="0.25">
      <c r="B26" s="13" t="s">
        <v>713</v>
      </c>
      <c r="C26" s="13"/>
      <c r="D26" s="82" t="s">
        <v>716</v>
      </c>
      <c r="E26" s="248" t="s">
        <v>32</v>
      </c>
      <c r="F26" s="13">
        <v>1</v>
      </c>
      <c r="G26" s="37"/>
      <c r="H26" s="16"/>
    </row>
    <row r="27" spans="2:8" s="8" customFormat="1" ht="20.25" customHeight="1" x14ac:dyDescent="0.25">
      <c r="B27" s="228" t="s">
        <v>714</v>
      </c>
      <c r="C27" s="13"/>
      <c r="D27" s="253" t="s">
        <v>717</v>
      </c>
      <c r="E27" s="248" t="s">
        <v>32</v>
      </c>
      <c r="F27" s="13">
        <v>1</v>
      </c>
      <c r="G27" s="37"/>
      <c r="H27" s="16"/>
    </row>
    <row r="28" spans="2:8" s="8" customFormat="1" ht="20.25" customHeight="1" x14ac:dyDescent="0.25">
      <c r="B28" s="13" t="s">
        <v>715</v>
      </c>
      <c r="C28" s="13"/>
      <c r="D28" s="253" t="s">
        <v>718</v>
      </c>
      <c r="E28" s="248" t="s">
        <v>32</v>
      </c>
      <c r="F28" s="13">
        <v>1</v>
      </c>
      <c r="G28" s="37"/>
      <c r="H28" s="16"/>
    </row>
    <row r="29" spans="2:8" s="8" customFormat="1" ht="20.25" customHeight="1" x14ac:dyDescent="0.25">
      <c r="B29" s="15"/>
      <c r="C29" s="15"/>
      <c r="D29" s="43"/>
      <c r="E29" s="15"/>
      <c r="F29" s="15"/>
      <c r="G29" s="44"/>
      <c r="H29" s="18"/>
    </row>
    <row r="30" spans="2:8" s="8" customFormat="1" ht="20.25" customHeight="1" x14ac:dyDescent="0.25">
      <c r="B30" s="15"/>
      <c r="C30" s="15"/>
      <c r="D30" s="43"/>
      <c r="E30" s="15"/>
      <c r="F30" s="15"/>
      <c r="G30" s="44"/>
      <c r="H30" s="18"/>
    </row>
    <row r="31" spans="2:8" s="8" customFormat="1" ht="15" thickBot="1" x14ac:dyDescent="0.3">
      <c r="B31" s="15"/>
      <c r="C31" s="15"/>
      <c r="D31" s="17"/>
      <c r="E31" s="15"/>
      <c r="F31" s="15"/>
      <c r="G31" s="18"/>
      <c r="H31" s="18"/>
    </row>
    <row r="32" spans="2:8" s="8" customFormat="1" ht="20.25" customHeight="1" thickBot="1" x14ac:dyDescent="0.3">
      <c r="B32" s="19" t="s">
        <v>63</v>
      </c>
      <c r="C32" s="19"/>
      <c r="D32" s="19"/>
      <c r="E32" s="19"/>
      <c r="F32" s="19"/>
      <c r="G32" s="20"/>
      <c r="H32" s="49"/>
    </row>
    <row r="33" spans="2:8" ht="5.25" customHeight="1" x14ac:dyDescent="0.2">
      <c r="B33" s="4"/>
      <c r="C33" s="4"/>
      <c r="D33" s="4"/>
      <c r="E33" s="4"/>
      <c r="F33" s="4"/>
      <c r="G33" s="6"/>
      <c r="H33" s="6"/>
    </row>
    <row r="34" spans="2:8" x14ac:dyDescent="0.2">
      <c r="B34" s="4"/>
      <c r="C34" s="4"/>
      <c r="D34" s="4"/>
      <c r="E34" s="4"/>
      <c r="F34" s="4"/>
      <c r="G34" s="6"/>
      <c r="H34" s="6"/>
    </row>
    <row r="35" spans="2:8" x14ac:dyDescent="0.2">
      <c r="B35" s="4"/>
      <c r="C35" s="4"/>
      <c r="D35" s="4"/>
      <c r="E35" s="4"/>
      <c r="F35" s="4"/>
      <c r="G35" s="6"/>
      <c r="H35" s="6"/>
    </row>
    <row r="36" spans="2:8" x14ac:dyDescent="0.2">
      <c r="B36" s="4"/>
      <c r="C36" s="4"/>
      <c r="D36" s="4"/>
      <c r="E36" s="4"/>
      <c r="F36" s="4"/>
      <c r="G36" s="6"/>
      <c r="H36" s="6"/>
    </row>
    <row r="37" spans="2:8" x14ac:dyDescent="0.2">
      <c r="B37" s="4"/>
      <c r="C37" s="4"/>
      <c r="D37" s="4"/>
      <c r="E37" s="4"/>
      <c r="F37" s="4"/>
      <c r="G37" s="6"/>
      <c r="H37" s="6"/>
    </row>
    <row r="38" spans="2:8" x14ac:dyDescent="0.2">
      <c r="B38" s="4"/>
      <c r="C38" s="4"/>
      <c r="D38" s="4"/>
      <c r="E38" s="4"/>
      <c r="F38" s="4"/>
      <c r="G38" s="6"/>
      <c r="H38" s="6"/>
    </row>
    <row r="39" spans="2:8" x14ac:dyDescent="0.2">
      <c r="B39" s="4"/>
      <c r="C39" s="4"/>
      <c r="D39" s="4"/>
      <c r="E39" s="4"/>
      <c r="F39" s="4"/>
      <c r="G39" s="6"/>
      <c r="H39" s="6"/>
    </row>
    <row r="40" spans="2:8" x14ac:dyDescent="0.2">
      <c r="B40" s="4"/>
      <c r="C40" s="4"/>
      <c r="D40" s="4"/>
      <c r="E40" s="4"/>
      <c r="F40" s="4"/>
      <c r="G40" s="6"/>
      <c r="H40" s="6"/>
    </row>
    <row r="41" spans="2:8" x14ac:dyDescent="0.2">
      <c r="B41" s="4"/>
      <c r="C41" s="4"/>
      <c r="D41" s="4"/>
      <c r="E41" s="4"/>
      <c r="F41" s="4"/>
      <c r="G41" s="6"/>
      <c r="H41" s="6"/>
    </row>
    <row r="42" spans="2:8" x14ac:dyDescent="0.2">
      <c r="B42" s="4"/>
      <c r="C42" s="4"/>
      <c r="D42" s="4"/>
      <c r="E42" s="4"/>
      <c r="F42" s="4"/>
      <c r="G42" s="6"/>
      <c r="H42" s="6"/>
    </row>
    <row r="43" spans="2:8" x14ac:dyDescent="0.2">
      <c r="B43" s="4"/>
      <c r="C43" s="4"/>
      <c r="D43" s="4"/>
      <c r="E43" s="4"/>
      <c r="F43" s="4"/>
      <c r="G43" s="6"/>
      <c r="H43" s="6"/>
    </row>
    <row r="44" spans="2:8" x14ac:dyDescent="0.2">
      <c r="B44" s="4"/>
      <c r="C44" s="4"/>
      <c r="D44" s="4"/>
      <c r="E44" s="4"/>
      <c r="F44" s="4"/>
      <c r="G44" s="6"/>
      <c r="H44" s="6"/>
    </row>
    <row r="45" spans="2:8" x14ac:dyDescent="0.2">
      <c r="B45" s="4"/>
      <c r="C45" s="4"/>
      <c r="D45" s="4"/>
      <c r="E45" s="4"/>
      <c r="F45" s="4"/>
      <c r="G45" s="6"/>
      <c r="H45" s="6"/>
    </row>
    <row r="46" spans="2:8" x14ac:dyDescent="0.2">
      <c r="B46" s="4"/>
      <c r="C46" s="4"/>
      <c r="D46" s="4"/>
      <c r="E46" s="4"/>
      <c r="F46" s="4"/>
      <c r="G46" s="6"/>
      <c r="H46" s="6"/>
    </row>
    <row r="47" spans="2:8" x14ac:dyDescent="0.2">
      <c r="B47" s="4"/>
      <c r="C47" s="4"/>
      <c r="D47" s="4"/>
      <c r="E47" s="4"/>
      <c r="F47" s="4"/>
      <c r="G47" s="6"/>
      <c r="H47" s="6"/>
    </row>
    <row r="48" spans="2:8" x14ac:dyDescent="0.2">
      <c r="B48" s="4"/>
      <c r="C48" s="4"/>
      <c r="D48" s="4"/>
      <c r="E48" s="4"/>
      <c r="F48" s="4"/>
      <c r="G48" s="6"/>
      <c r="H48" s="6"/>
    </row>
    <row r="49" spans="2:8" x14ac:dyDescent="0.2">
      <c r="B49" s="4"/>
      <c r="C49" s="4"/>
      <c r="D49" s="4"/>
      <c r="E49" s="4"/>
      <c r="F49" s="4"/>
      <c r="G49" s="6"/>
      <c r="H49" s="6"/>
    </row>
    <row r="50" spans="2:8" x14ac:dyDescent="0.2">
      <c r="B50" s="4"/>
      <c r="C50" s="4"/>
      <c r="D50" s="4"/>
      <c r="E50" s="4"/>
      <c r="F50" s="4"/>
      <c r="G50" s="6"/>
      <c r="H50" s="6"/>
    </row>
    <row r="51" spans="2:8" x14ac:dyDescent="0.2">
      <c r="B51" s="4"/>
      <c r="C51" s="4"/>
      <c r="D51" s="4"/>
      <c r="E51" s="4"/>
      <c r="F51" s="4"/>
      <c r="G51" s="6"/>
      <c r="H51" s="6"/>
    </row>
    <row r="52" spans="2:8" x14ac:dyDescent="0.2">
      <c r="B52" s="4"/>
      <c r="C52" s="4"/>
      <c r="D52" s="4"/>
      <c r="E52" s="4"/>
      <c r="F52" s="4"/>
      <c r="G52" s="6"/>
      <c r="H52" s="6"/>
    </row>
    <row r="53" spans="2:8" x14ac:dyDescent="0.2">
      <c r="B53" s="4"/>
      <c r="C53" s="4"/>
      <c r="D53" s="4"/>
      <c r="E53" s="4"/>
      <c r="F53" s="4"/>
      <c r="G53" s="6"/>
      <c r="H53" s="6"/>
    </row>
    <row r="54" spans="2:8" x14ac:dyDescent="0.2">
      <c r="B54" s="4"/>
      <c r="C54" s="4"/>
      <c r="D54" s="4"/>
      <c r="E54" s="4"/>
      <c r="F54" s="4"/>
      <c r="G54" s="6"/>
      <c r="H54" s="6"/>
    </row>
    <row r="55" spans="2:8" x14ac:dyDescent="0.2">
      <c r="B55" s="4"/>
      <c r="C55" s="4"/>
      <c r="D55" s="4"/>
      <c r="E55" s="4"/>
      <c r="F55" s="4"/>
      <c r="G55" s="6"/>
      <c r="H55" s="6"/>
    </row>
    <row r="56" spans="2:8" x14ac:dyDescent="0.2">
      <c r="B56" s="4"/>
      <c r="C56" s="4"/>
      <c r="D56" s="4"/>
      <c r="E56" s="4"/>
      <c r="F56" s="4"/>
      <c r="G56" s="6"/>
      <c r="H56" s="6"/>
    </row>
    <row r="57" spans="2:8" x14ac:dyDescent="0.2">
      <c r="B57" s="4"/>
      <c r="C57" s="4"/>
      <c r="D57" s="4"/>
      <c r="E57" s="4"/>
      <c r="F57" s="4"/>
      <c r="G57" s="6"/>
      <c r="H57" s="6"/>
    </row>
    <row r="58" spans="2:8" x14ac:dyDescent="0.2">
      <c r="B58" s="4"/>
      <c r="C58" s="4"/>
      <c r="D58" s="4"/>
      <c r="E58" s="4"/>
      <c r="F58" s="4"/>
      <c r="G58" s="6"/>
      <c r="H58" s="6"/>
    </row>
    <row r="59" spans="2:8" x14ac:dyDescent="0.2">
      <c r="B59" s="4"/>
      <c r="C59" s="4"/>
      <c r="D59" s="4"/>
      <c r="E59" s="4"/>
      <c r="F59" s="4"/>
      <c r="G59" s="6"/>
      <c r="H59" s="6"/>
    </row>
    <row r="60" spans="2:8" x14ac:dyDescent="0.2">
      <c r="B60" s="4"/>
      <c r="C60" s="4"/>
      <c r="D60" s="4"/>
      <c r="E60" s="4"/>
      <c r="F60" s="4"/>
      <c r="G60" s="6"/>
      <c r="H60" s="6"/>
    </row>
    <row r="61" spans="2:8" x14ac:dyDescent="0.2">
      <c r="B61" s="4"/>
      <c r="C61" s="4"/>
      <c r="D61" s="4"/>
      <c r="E61" s="4"/>
      <c r="F61" s="4"/>
      <c r="G61" s="6"/>
      <c r="H61" s="6"/>
    </row>
    <row r="62" spans="2:8" x14ac:dyDescent="0.2">
      <c r="B62" s="4"/>
      <c r="C62" s="4"/>
      <c r="D62" s="4"/>
      <c r="E62" s="4"/>
      <c r="F62" s="4"/>
      <c r="G62" s="6"/>
      <c r="H62" s="6"/>
    </row>
    <row r="63" spans="2:8" x14ac:dyDescent="0.2">
      <c r="B63" s="4"/>
      <c r="C63" s="4"/>
      <c r="D63" s="4"/>
      <c r="E63" s="4"/>
      <c r="F63" s="4"/>
      <c r="G63" s="6"/>
      <c r="H63" s="6"/>
    </row>
    <row r="64" spans="2:8" x14ac:dyDescent="0.2">
      <c r="B64" s="4"/>
      <c r="C64" s="4"/>
      <c r="D64" s="4"/>
      <c r="E64" s="4"/>
      <c r="F64" s="4"/>
      <c r="G64" s="6"/>
      <c r="H64" s="6"/>
    </row>
    <row r="65" spans="2:8" x14ac:dyDescent="0.2">
      <c r="B65" s="4"/>
      <c r="C65" s="4"/>
      <c r="D65" s="4"/>
      <c r="E65" s="4"/>
      <c r="F65" s="4"/>
      <c r="G65" s="6"/>
      <c r="H65" s="6"/>
    </row>
    <row r="66" spans="2:8" x14ac:dyDescent="0.2">
      <c r="B66" s="4"/>
      <c r="C66" s="4"/>
      <c r="D66" s="4"/>
      <c r="E66" s="4"/>
      <c r="F66" s="4"/>
      <c r="G66" s="11"/>
      <c r="H66" s="11"/>
    </row>
    <row r="67" spans="2:8" x14ac:dyDescent="0.2">
      <c r="B67" s="4"/>
      <c r="C67" s="4"/>
      <c r="D67" s="4"/>
      <c r="E67" s="4"/>
      <c r="F67" s="4"/>
      <c r="G67" s="11"/>
      <c r="H67" s="11"/>
    </row>
    <row r="68" spans="2:8" x14ac:dyDescent="0.2">
      <c r="B68" s="4"/>
      <c r="C68" s="4"/>
      <c r="D68" s="4"/>
      <c r="E68" s="4"/>
      <c r="F68" s="4"/>
      <c r="G68" s="11"/>
      <c r="H68" s="11"/>
    </row>
    <row r="69" spans="2:8" x14ac:dyDescent="0.2">
      <c r="B69" s="4"/>
      <c r="C69" s="4"/>
      <c r="D69" s="4"/>
      <c r="E69" s="4"/>
      <c r="F69" s="4"/>
      <c r="G69" s="11"/>
      <c r="H69" s="11"/>
    </row>
    <row r="70" spans="2:8" x14ac:dyDescent="0.2">
      <c r="B70" s="4"/>
      <c r="C70" s="4"/>
      <c r="D70" s="4"/>
      <c r="E70" s="4"/>
      <c r="F70" s="4"/>
      <c r="G70" s="11"/>
      <c r="H70" s="11"/>
    </row>
    <row r="71" spans="2:8" x14ac:dyDescent="0.2">
      <c r="B71" s="4"/>
      <c r="C71" s="4"/>
      <c r="D71" s="4"/>
      <c r="E71" s="4"/>
      <c r="F71" s="4"/>
      <c r="G71" s="11"/>
      <c r="H71" s="11"/>
    </row>
    <row r="72" spans="2:8" x14ac:dyDescent="0.2">
      <c r="B72" s="4"/>
      <c r="C72" s="4"/>
      <c r="D72" s="4"/>
      <c r="E72" s="4"/>
      <c r="F72" s="4"/>
      <c r="G72" s="11"/>
      <c r="H72" s="11"/>
    </row>
    <row r="73" spans="2:8" x14ac:dyDescent="0.2">
      <c r="B73" s="4"/>
      <c r="C73" s="4"/>
      <c r="D73" s="4"/>
      <c r="E73" s="4"/>
      <c r="F73" s="4"/>
      <c r="G73" s="11"/>
      <c r="H73" s="11"/>
    </row>
    <row r="74" spans="2:8" x14ac:dyDescent="0.2">
      <c r="B74" s="4"/>
      <c r="C74" s="4"/>
      <c r="D74" s="4"/>
      <c r="E74" s="4"/>
      <c r="F74" s="4"/>
      <c r="G74" s="11"/>
      <c r="H74" s="11"/>
    </row>
    <row r="75" spans="2:8" x14ac:dyDescent="0.2">
      <c r="B75" s="4"/>
      <c r="C75" s="4"/>
      <c r="D75" s="4"/>
      <c r="E75" s="4"/>
      <c r="F75" s="4"/>
      <c r="G75" s="11"/>
      <c r="H75" s="11"/>
    </row>
    <row r="76" spans="2:8" x14ac:dyDescent="0.2">
      <c r="B76" s="4"/>
      <c r="C76" s="4"/>
      <c r="D76" s="4"/>
      <c r="E76" s="4"/>
      <c r="F76" s="4"/>
      <c r="G76" s="11"/>
      <c r="H76" s="11"/>
    </row>
    <row r="77" spans="2:8" x14ac:dyDescent="0.2">
      <c r="B77" s="4"/>
      <c r="C77" s="4"/>
      <c r="D77" s="4"/>
      <c r="E77" s="4"/>
      <c r="F77" s="4"/>
      <c r="G77" s="11"/>
      <c r="H77" s="11"/>
    </row>
    <row r="78" spans="2:8" x14ac:dyDescent="0.2">
      <c r="B78" s="4"/>
      <c r="C78" s="4"/>
      <c r="D78" s="4"/>
      <c r="E78" s="4"/>
      <c r="F78" s="4"/>
      <c r="G78" s="11"/>
      <c r="H78" s="11"/>
    </row>
    <row r="79" spans="2:8" x14ac:dyDescent="0.2">
      <c r="B79" s="4"/>
      <c r="C79" s="4"/>
      <c r="D79" s="4"/>
      <c r="E79" s="4"/>
      <c r="F79" s="4"/>
      <c r="G79" s="11"/>
      <c r="H79" s="11"/>
    </row>
    <row r="80" spans="2:8" x14ac:dyDescent="0.2">
      <c r="B80" s="4"/>
      <c r="C80" s="4"/>
      <c r="D80" s="4"/>
      <c r="E80" s="4"/>
      <c r="F80" s="4"/>
      <c r="G80" s="11"/>
      <c r="H80" s="11"/>
    </row>
    <row r="81" spans="2:6" x14ac:dyDescent="0.2">
      <c r="B81" s="4"/>
      <c r="C81" s="4"/>
      <c r="D81" s="4"/>
      <c r="E81" s="4"/>
      <c r="F81" s="4"/>
    </row>
  </sheetData>
  <mergeCells count="2">
    <mergeCell ref="E3:F3"/>
    <mergeCell ref="B2:H2"/>
  </mergeCells>
  <phoneticPr fontId="25" type="noConversion"/>
  <printOptions horizontalCentered="1"/>
  <pageMargins left="0.19685039370078741" right="3.937007874015748E-2" top="0.43307086614173229" bottom="0.35433070866141736" header="0.31496062992125984" footer="0.31496062992125984"/>
  <pageSetup paperSize="9" scale="82" firstPageNumber="9" fitToHeight="0" orientation="portrait" useFirstPageNumber="1" r:id="rId1"/>
  <headerFooter>
    <oddFooter>&amp;R&amp;"Arial,Regular"&amp;P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FA9B3-1BFA-4FDA-BDE3-49C9CE7E56F9}">
  <sheetPr>
    <tabColor theme="5" tint="0.39997558519241921"/>
    <pageSetUpPr fitToPage="1"/>
  </sheetPr>
  <dimension ref="B1:H81"/>
  <sheetViews>
    <sheetView view="pageBreakPreview" zoomScale="80" zoomScaleNormal="70" zoomScaleSheetLayoutView="80" workbookViewId="0">
      <selection activeCell="P24" sqref="P24"/>
    </sheetView>
  </sheetViews>
  <sheetFormatPr defaultColWidth="9.140625" defaultRowHeight="14.25" x14ac:dyDescent="0.2"/>
  <cols>
    <col min="1" max="1" width="1.140625" style="5" customWidth="1"/>
    <col min="2" max="2" width="9.7109375" style="5" customWidth="1"/>
    <col min="3" max="3" width="11.7109375" style="5" customWidth="1"/>
    <col min="4" max="4" width="53.85546875" style="5" customWidth="1"/>
    <col min="5" max="5" width="8.85546875" style="5" customWidth="1"/>
    <col min="6" max="6" width="7.5703125" style="5" customWidth="1"/>
    <col min="7" max="7" width="12.7109375" style="5" customWidth="1"/>
    <col min="8" max="8" width="17.42578125" style="5" customWidth="1"/>
    <col min="9" max="16384" width="9.140625" style="5"/>
  </cols>
  <sheetData>
    <row r="1" spans="2:8" ht="18" x14ac:dyDescent="0.25">
      <c r="B1" s="2"/>
      <c r="C1" s="2"/>
      <c r="D1" s="7"/>
      <c r="E1" s="1"/>
      <c r="F1" s="1"/>
      <c r="G1" s="6"/>
      <c r="H1" s="11"/>
    </row>
    <row r="2" spans="2:8" s="238" customFormat="1" ht="25.9" customHeight="1" x14ac:dyDescent="0.2">
      <c r="B2" s="360" t="s">
        <v>0</v>
      </c>
      <c r="C2" s="360"/>
      <c r="D2" s="360"/>
      <c r="E2" s="360"/>
      <c r="F2" s="360"/>
      <c r="G2" s="360"/>
      <c r="H2" s="360"/>
    </row>
    <row r="3" spans="2:8" ht="15" customHeight="1" x14ac:dyDescent="0.25">
      <c r="B3" s="2" t="s">
        <v>21</v>
      </c>
      <c r="C3" s="11"/>
      <c r="D3" s="237" t="str">
        <f>SUMMARY!D4</f>
        <v>SCMU3-23/24-0790-HO</v>
      </c>
      <c r="E3" s="358" t="s">
        <v>2</v>
      </c>
      <c r="F3" s="359"/>
      <c r="G3" s="209" t="str">
        <f>SUMMARY!F4</f>
        <v xml:space="preserve">OR TAMBO &amp; ALFRED NZO </v>
      </c>
      <c r="H3" s="11"/>
    </row>
    <row r="4" spans="2:8" ht="15" customHeight="1" x14ac:dyDescent="0.2">
      <c r="B4" s="2" t="s">
        <v>22</v>
      </c>
      <c r="C4" s="11"/>
      <c r="D4" s="2" t="str">
        <f>SUMMARY!D6</f>
        <v>BOILER &amp; CALORIFIER SYSTEM</v>
      </c>
      <c r="E4" s="2"/>
      <c r="F4" s="2"/>
      <c r="G4" s="209" t="str">
        <f>SUMMARY!F5</f>
        <v>Cluster 1</v>
      </c>
      <c r="H4" s="11"/>
    </row>
    <row r="5" spans="2:8" x14ac:dyDescent="0.2">
      <c r="B5" s="2"/>
      <c r="C5" s="2"/>
      <c r="D5" s="2"/>
      <c r="E5" s="2"/>
      <c r="F5" s="2"/>
      <c r="G5" s="6"/>
      <c r="H5" s="11"/>
    </row>
    <row r="6" spans="2:8" s="3" customFormat="1" ht="15" customHeight="1" x14ac:dyDescent="0.2">
      <c r="B6" s="3" t="s">
        <v>71</v>
      </c>
      <c r="D6" s="3" t="s">
        <v>65</v>
      </c>
    </row>
    <row r="7" spans="2:8" ht="6" customHeight="1" thickBot="1" x14ac:dyDescent="0.25">
      <c r="B7" s="4"/>
      <c r="C7" s="4"/>
      <c r="D7" s="4"/>
      <c r="E7" s="4"/>
      <c r="F7" s="4"/>
      <c r="G7" s="6"/>
      <c r="H7" s="11"/>
    </row>
    <row r="8" spans="2:8" s="8" customFormat="1" ht="39" customHeight="1" thickBot="1" x14ac:dyDescent="0.3">
      <c r="B8" s="10" t="s">
        <v>25</v>
      </c>
      <c r="C8" s="10" t="s">
        <v>26</v>
      </c>
      <c r="D8" s="10" t="s">
        <v>8</v>
      </c>
      <c r="E8" s="10" t="s">
        <v>27</v>
      </c>
      <c r="F8" s="10" t="s">
        <v>860</v>
      </c>
      <c r="G8" s="10" t="s">
        <v>861</v>
      </c>
      <c r="H8" s="10" t="s">
        <v>862</v>
      </c>
    </row>
    <row r="9" spans="2:8" s="8" customFormat="1" ht="51" x14ac:dyDescent="0.25">
      <c r="B9" s="21">
        <v>4</v>
      </c>
      <c r="C9" s="21" t="s">
        <v>69</v>
      </c>
      <c r="D9" s="225" t="s">
        <v>72</v>
      </c>
      <c r="E9" s="32"/>
      <c r="F9" s="32"/>
      <c r="G9" s="33"/>
      <c r="H9" s="33"/>
    </row>
    <row r="10" spans="2:8" s="8" customFormat="1" ht="20.25" customHeight="1" x14ac:dyDescent="0.25">
      <c r="B10" s="13" t="s">
        <v>30</v>
      </c>
      <c r="C10" s="13"/>
      <c r="D10" s="235" t="s">
        <v>31</v>
      </c>
      <c r="E10" s="13" t="s">
        <v>32</v>
      </c>
      <c r="F10" s="13">
        <v>1</v>
      </c>
      <c r="G10" s="37"/>
      <c r="H10" s="16"/>
    </row>
    <row r="11" spans="2:8" s="8" customFormat="1" ht="20.25" customHeight="1" x14ac:dyDescent="0.25">
      <c r="B11" s="13" t="s">
        <v>33</v>
      </c>
      <c r="C11" s="13"/>
      <c r="D11" s="235" t="s">
        <v>34</v>
      </c>
      <c r="E11" s="13" t="s">
        <v>32</v>
      </c>
      <c r="F11" s="13">
        <v>1</v>
      </c>
      <c r="G11" s="37"/>
      <c r="H11" s="16"/>
    </row>
    <row r="12" spans="2:8" s="8" customFormat="1" ht="20.25" customHeight="1" x14ac:dyDescent="0.25">
      <c r="B12" s="13" t="s">
        <v>35</v>
      </c>
      <c r="C12" s="13"/>
      <c r="D12" s="235" t="s">
        <v>36</v>
      </c>
      <c r="E12" s="13" t="s">
        <v>32</v>
      </c>
      <c r="F12" s="13">
        <v>1</v>
      </c>
      <c r="G12" s="37"/>
      <c r="H12" s="16"/>
    </row>
    <row r="13" spans="2:8" s="8" customFormat="1" ht="20.25" customHeight="1" x14ac:dyDescent="0.25">
      <c r="B13" s="13" t="s">
        <v>37</v>
      </c>
      <c r="C13" s="13"/>
      <c r="D13" s="235" t="s">
        <v>38</v>
      </c>
      <c r="E13" s="13" t="s">
        <v>32</v>
      </c>
      <c r="F13" s="13">
        <v>1</v>
      </c>
      <c r="G13" s="37"/>
      <c r="H13" s="16"/>
    </row>
    <row r="14" spans="2:8" s="8" customFormat="1" ht="20.25" customHeight="1" x14ac:dyDescent="0.25">
      <c r="B14" s="13" t="s">
        <v>39</v>
      </c>
      <c r="C14" s="13"/>
      <c r="D14" s="235" t="s">
        <v>40</v>
      </c>
      <c r="E14" s="13" t="s">
        <v>32</v>
      </c>
      <c r="F14" s="13">
        <v>1</v>
      </c>
      <c r="G14" s="37"/>
      <c r="H14" s="16"/>
    </row>
    <row r="15" spans="2:8" s="8" customFormat="1" ht="20.25" customHeight="1" x14ac:dyDescent="0.25">
      <c r="B15" s="13" t="s">
        <v>41</v>
      </c>
      <c r="C15" s="13"/>
      <c r="D15" s="235" t="s">
        <v>42</v>
      </c>
      <c r="E15" s="13" t="s">
        <v>32</v>
      </c>
      <c r="F15" s="13">
        <v>1</v>
      </c>
      <c r="G15" s="37"/>
      <c r="H15" s="16"/>
    </row>
    <row r="16" spans="2:8" s="8" customFormat="1" ht="20.25" customHeight="1" x14ac:dyDescent="0.25">
      <c r="B16" s="13" t="s">
        <v>43</v>
      </c>
      <c r="C16" s="13"/>
      <c r="D16" s="235" t="s">
        <v>44</v>
      </c>
      <c r="E16" s="13" t="s">
        <v>32</v>
      </c>
      <c r="F16" s="13">
        <v>1</v>
      </c>
      <c r="G16" s="37"/>
      <c r="H16" s="16"/>
    </row>
    <row r="17" spans="2:8" s="8" customFormat="1" ht="20.25" customHeight="1" x14ac:dyDescent="0.25">
      <c r="B17" s="13" t="s">
        <v>45</v>
      </c>
      <c r="C17" s="13"/>
      <c r="D17" s="235" t="s">
        <v>46</v>
      </c>
      <c r="E17" s="13" t="s">
        <v>32</v>
      </c>
      <c r="F17" s="13">
        <v>1</v>
      </c>
      <c r="G17" s="37"/>
      <c r="H17" s="16"/>
    </row>
    <row r="18" spans="2:8" s="8" customFormat="1" ht="20.25" customHeight="1" x14ac:dyDescent="0.25">
      <c r="B18" s="13" t="s">
        <v>47</v>
      </c>
      <c r="C18" s="13"/>
      <c r="D18" s="235" t="s">
        <v>48</v>
      </c>
      <c r="E18" s="13" t="s">
        <v>32</v>
      </c>
      <c r="F18" s="13">
        <v>1</v>
      </c>
      <c r="G18" s="37"/>
      <c r="H18" s="16"/>
    </row>
    <row r="19" spans="2:8" s="8" customFormat="1" ht="20.25" customHeight="1" x14ac:dyDescent="0.25">
      <c r="B19" s="13" t="s">
        <v>49</v>
      </c>
      <c r="C19" s="13"/>
      <c r="D19" s="235" t="s">
        <v>50</v>
      </c>
      <c r="E19" s="13" t="s">
        <v>32</v>
      </c>
      <c r="F19" s="13">
        <v>1</v>
      </c>
      <c r="G19" s="37"/>
      <c r="H19" s="16"/>
    </row>
    <row r="20" spans="2:8" s="8" customFormat="1" ht="20.25" customHeight="1" x14ac:dyDescent="0.25">
      <c r="B20" s="13" t="s">
        <v>51</v>
      </c>
      <c r="C20" s="13"/>
      <c r="D20" s="235" t="s">
        <v>52</v>
      </c>
      <c r="E20" s="13" t="s">
        <v>32</v>
      </c>
      <c r="F20" s="13">
        <v>1</v>
      </c>
      <c r="G20" s="37"/>
      <c r="H20" s="16"/>
    </row>
    <row r="21" spans="2:8" s="8" customFormat="1" ht="20.25" customHeight="1" x14ac:dyDescent="0.25">
      <c r="B21" s="13" t="s">
        <v>53</v>
      </c>
      <c r="C21" s="13"/>
      <c r="D21" s="235" t="s">
        <v>54</v>
      </c>
      <c r="E21" s="13" t="s">
        <v>32</v>
      </c>
      <c r="F21" s="13">
        <v>1</v>
      </c>
      <c r="G21" s="37"/>
      <c r="H21" s="16"/>
    </row>
    <row r="22" spans="2:8" s="8" customFormat="1" ht="20.25" customHeight="1" x14ac:dyDescent="0.25">
      <c r="B22" s="13" t="s">
        <v>55</v>
      </c>
      <c r="C22" s="13"/>
      <c r="D22" s="235" t="s">
        <v>56</v>
      </c>
      <c r="E22" s="13" t="s">
        <v>32</v>
      </c>
      <c r="F22" s="13">
        <v>1</v>
      </c>
      <c r="G22" s="37"/>
      <c r="H22" s="16"/>
    </row>
    <row r="23" spans="2:8" s="8" customFormat="1" ht="20.25" customHeight="1" x14ac:dyDescent="0.25">
      <c r="B23" s="13" t="s">
        <v>57</v>
      </c>
      <c r="C23" s="13"/>
      <c r="D23" s="235" t="s">
        <v>58</v>
      </c>
      <c r="E23" s="13" t="s">
        <v>32</v>
      </c>
      <c r="F23" s="13">
        <v>1</v>
      </c>
      <c r="G23" s="37"/>
      <c r="H23" s="16"/>
    </row>
    <row r="24" spans="2:8" s="8" customFormat="1" ht="20.25" customHeight="1" x14ac:dyDescent="0.25">
      <c r="B24" s="13" t="s">
        <v>59</v>
      </c>
      <c r="C24" s="13"/>
      <c r="D24" s="235" t="s">
        <v>60</v>
      </c>
      <c r="E24" s="13" t="s">
        <v>32</v>
      </c>
      <c r="F24" s="13">
        <v>1</v>
      </c>
      <c r="G24" s="37"/>
      <c r="H24" s="16"/>
    </row>
    <row r="25" spans="2:8" s="8" customFormat="1" ht="20.25" customHeight="1" x14ac:dyDescent="0.25">
      <c r="B25" s="13" t="s">
        <v>61</v>
      </c>
      <c r="C25" s="13"/>
      <c r="D25" s="81" t="s">
        <v>62</v>
      </c>
      <c r="E25" s="13" t="s">
        <v>32</v>
      </c>
      <c r="F25" s="13">
        <v>1</v>
      </c>
      <c r="G25" s="37"/>
      <c r="H25" s="16"/>
    </row>
    <row r="26" spans="2:8" s="8" customFormat="1" ht="20.25" customHeight="1" x14ac:dyDescent="0.25">
      <c r="B26" s="13" t="s">
        <v>713</v>
      </c>
      <c r="C26" s="13"/>
      <c r="D26" s="82" t="s">
        <v>716</v>
      </c>
      <c r="E26" s="248" t="s">
        <v>32</v>
      </c>
      <c r="F26" s="13">
        <v>1</v>
      </c>
      <c r="G26" s="37"/>
      <c r="H26" s="16"/>
    </row>
    <row r="27" spans="2:8" s="8" customFormat="1" ht="20.25" customHeight="1" x14ac:dyDescent="0.25">
      <c r="B27" s="228" t="s">
        <v>714</v>
      </c>
      <c r="C27" s="13"/>
      <c r="D27" s="253" t="s">
        <v>717</v>
      </c>
      <c r="E27" s="248" t="s">
        <v>32</v>
      </c>
      <c r="F27" s="13">
        <v>1</v>
      </c>
      <c r="G27" s="37"/>
      <c r="H27" s="16"/>
    </row>
    <row r="28" spans="2:8" s="8" customFormat="1" ht="20.25" customHeight="1" x14ac:dyDescent="0.25">
      <c r="B28" s="13" t="s">
        <v>715</v>
      </c>
      <c r="C28" s="13"/>
      <c r="D28" s="253" t="s">
        <v>718</v>
      </c>
      <c r="E28" s="248" t="s">
        <v>32</v>
      </c>
      <c r="F28" s="13">
        <v>1</v>
      </c>
      <c r="G28" s="37"/>
      <c r="H28" s="16"/>
    </row>
    <row r="29" spans="2:8" s="8" customFormat="1" ht="20.25" customHeight="1" x14ac:dyDescent="0.25">
      <c r="B29" s="15"/>
      <c r="C29" s="15"/>
      <c r="D29" s="43"/>
      <c r="E29" s="15"/>
      <c r="F29" s="15"/>
      <c r="G29" s="44"/>
      <c r="H29" s="18"/>
    </row>
    <row r="30" spans="2:8" s="8" customFormat="1" ht="20.25" customHeight="1" x14ac:dyDescent="0.25">
      <c r="B30" s="15"/>
      <c r="C30" s="15"/>
      <c r="D30" s="43"/>
      <c r="E30" s="15"/>
      <c r="F30" s="15"/>
      <c r="G30" s="44"/>
      <c r="H30" s="18"/>
    </row>
    <row r="31" spans="2:8" s="8" customFormat="1" ht="15" thickBot="1" x14ac:dyDescent="0.3">
      <c r="B31" s="15"/>
      <c r="C31" s="15"/>
      <c r="D31" s="17"/>
      <c r="E31" s="15"/>
      <c r="F31" s="15"/>
      <c r="G31" s="18"/>
      <c r="H31" s="18"/>
    </row>
    <row r="32" spans="2:8" s="8" customFormat="1" ht="20.25" customHeight="1" thickBot="1" x14ac:dyDescent="0.3">
      <c r="B32" s="19" t="s">
        <v>63</v>
      </c>
      <c r="C32" s="19"/>
      <c r="D32" s="19"/>
      <c r="E32" s="19"/>
      <c r="F32" s="19"/>
      <c r="G32" s="20"/>
      <c r="H32" s="49"/>
    </row>
    <row r="33" spans="2:8" ht="5.25" customHeight="1" x14ac:dyDescent="0.2">
      <c r="B33" s="4"/>
      <c r="C33" s="4"/>
      <c r="D33" s="4"/>
      <c r="E33" s="4"/>
      <c r="F33" s="4"/>
      <c r="G33" s="6"/>
      <c r="H33" s="6"/>
    </row>
    <row r="34" spans="2:8" x14ac:dyDescent="0.2">
      <c r="B34" s="4"/>
      <c r="C34" s="4"/>
      <c r="D34" s="4"/>
      <c r="E34" s="4"/>
      <c r="F34" s="4"/>
      <c r="G34" s="6"/>
      <c r="H34" s="6"/>
    </row>
    <row r="35" spans="2:8" x14ac:dyDescent="0.2">
      <c r="B35" s="4"/>
      <c r="C35" s="4"/>
      <c r="D35" s="4"/>
      <c r="E35" s="4"/>
      <c r="F35" s="4"/>
      <c r="G35" s="6"/>
      <c r="H35" s="6"/>
    </row>
    <row r="36" spans="2:8" x14ac:dyDescent="0.2">
      <c r="B36" s="4"/>
      <c r="C36" s="4"/>
      <c r="D36" s="4"/>
      <c r="E36" s="4"/>
      <c r="F36" s="4"/>
      <c r="G36" s="6"/>
      <c r="H36" s="6"/>
    </row>
    <row r="37" spans="2:8" x14ac:dyDescent="0.2">
      <c r="B37" s="4"/>
      <c r="C37" s="4"/>
      <c r="D37" s="4"/>
      <c r="E37" s="4"/>
      <c r="F37" s="4"/>
      <c r="G37" s="6"/>
      <c r="H37" s="6"/>
    </row>
    <row r="38" spans="2:8" x14ac:dyDescent="0.2">
      <c r="B38" s="4"/>
      <c r="C38" s="4"/>
      <c r="D38" s="4"/>
      <c r="E38" s="4"/>
      <c r="F38" s="4"/>
      <c r="G38" s="6"/>
      <c r="H38" s="6"/>
    </row>
    <row r="39" spans="2:8" x14ac:dyDescent="0.2">
      <c r="B39" s="4"/>
      <c r="C39" s="4"/>
      <c r="D39" s="4"/>
      <c r="E39" s="4"/>
      <c r="F39" s="4"/>
      <c r="G39" s="6"/>
      <c r="H39" s="6"/>
    </row>
    <row r="40" spans="2:8" x14ac:dyDescent="0.2">
      <c r="B40" s="4"/>
      <c r="C40" s="4"/>
      <c r="D40" s="4"/>
      <c r="E40" s="4"/>
      <c r="F40" s="4"/>
      <c r="G40" s="6"/>
      <c r="H40" s="6"/>
    </row>
    <row r="41" spans="2:8" x14ac:dyDescent="0.2">
      <c r="B41" s="4"/>
      <c r="C41" s="4"/>
      <c r="D41" s="4"/>
      <c r="E41" s="4"/>
      <c r="F41" s="4"/>
      <c r="G41" s="6"/>
      <c r="H41" s="6"/>
    </row>
    <row r="42" spans="2:8" x14ac:dyDescent="0.2">
      <c r="B42" s="4"/>
      <c r="C42" s="4"/>
      <c r="D42" s="4"/>
      <c r="E42" s="4"/>
      <c r="F42" s="4"/>
      <c r="G42" s="6"/>
      <c r="H42" s="6"/>
    </row>
    <row r="43" spans="2:8" x14ac:dyDescent="0.2">
      <c r="B43" s="4"/>
      <c r="C43" s="4"/>
      <c r="D43" s="4"/>
      <c r="E43" s="4"/>
      <c r="F43" s="4"/>
      <c r="G43" s="6"/>
      <c r="H43" s="6"/>
    </row>
    <row r="44" spans="2:8" x14ac:dyDescent="0.2">
      <c r="B44" s="4"/>
      <c r="C44" s="4"/>
      <c r="D44" s="4"/>
      <c r="E44" s="4"/>
      <c r="F44" s="4"/>
      <c r="G44" s="6"/>
      <c r="H44" s="6"/>
    </row>
    <row r="45" spans="2:8" x14ac:dyDescent="0.2">
      <c r="B45" s="4"/>
      <c r="C45" s="4"/>
      <c r="D45" s="4"/>
      <c r="E45" s="4"/>
      <c r="F45" s="4"/>
      <c r="G45" s="6"/>
      <c r="H45" s="6"/>
    </row>
    <row r="46" spans="2:8" x14ac:dyDescent="0.2">
      <c r="B46" s="4"/>
      <c r="C46" s="4"/>
      <c r="D46" s="4"/>
      <c r="E46" s="4"/>
      <c r="F46" s="4"/>
      <c r="G46" s="6"/>
      <c r="H46" s="6"/>
    </row>
    <row r="47" spans="2:8" x14ac:dyDescent="0.2">
      <c r="B47" s="4"/>
      <c r="C47" s="4"/>
      <c r="D47" s="4"/>
      <c r="E47" s="4"/>
      <c r="F47" s="4"/>
      <c r="G47" s="6"/>
      <c r="H47" s="6"/>
    </row>
    <row r="48" spans="2:8" x14ac:dyDescent="0.2">
      <c r="B48" s="4"/>
      <c r="C48" s="4"/>
      <c r="D48" s="4"/>
      <c r="E48" s="4"/>
      <c r="F48" s="4"/>
      <c r="G48" s="6"/>
      <c r="H48" s="6"/>
    </row>
    <row r="49" spans="2:8" x14ac:dyDescent="0.2">
      <c r="B49" s="4"/>
      <c r="C49" s="4"/>
      <c r="D49" s="4"/>
      <c r="E49" s="4"/>
      <c r="F49" s="4"/>
      <c r="G49" s="6"/>
      <c r="H49" s="6"/>
    </row>
    <row r="50" spans="2:8" x14ac:dyDescent="0.2">
      <c r="B50" s="4"/>
      <c r="C50" s="4"/>
      <c r="D50" s="4"/>
      <c r="E50" s="4"/>
      <c r="F50" s="4"/>
      <c r="G50" s="6"/>
      <c r="H50" s="6"/>
    </row>
    <row r="51" spans="2:8" x14ac:dyDescent="0.2">
      <c r="B51" s="4"/>
      <c r="C51" s="4"/>
      <c r="D51" s="4"/>
      <c r="E51" s="4"/>
      <c r="F51" s="4"/>
      <c r="G51" s="6"/>
      <c r="H51" s="6"/>
    </row>
    <row r="52" spans="2:8" x14ac:dyDescent="0.2">
      <c r="B52" s="4"/>
      <c r="C52" s="4"/>
      <c r="D52" s="4"/>
      <c r="E52" s="4"/>
      <c r="F52" s="4"/>
      <c r="G52" s="6"/>
      <c r="H52" s="6"/>
    </row>
    <row r="53" spans="2:8" x14ac:dyDescent="0.2">
      <c r="B53" s="4"/>
      <c r="C53" s="4"/>
      <c r="D53" s="4"/>
      <c r="E53" s="4"/>
      <c r="F53" s="4"/>
      <c r="G53" s="6"/>
      <c r="H53" s="6"/>
    </row>
    <row r="54" spans="2:8" x14ac:dyDescent="0.2">
      <c r="B54" s="4"/>
      <c r="C54" s="4"/>
      <c r="D54" s="4"/>
      <c r="E54" s="4"/>
      <c r="F54" s="4"/>
      <c r="G54" s="6"/>
      <c r="H54" s="6"/>
    </row>
    <row r="55" spans="2:8" x14ac:dyDescent="0.2">
      <c r="B55" s="4"/>
      <c r="C55" s="4"/>
      <c r="D55" s="4"/>
      <c r="E55" s="4"/>
      <c r="F55" s="4"/>
      <c r="G55" s="6"/>
      <c r="H55" s="6"/>
    </row>
    <row r="56" spans="2:8" x14ac:dyDescent="0.2">
      <c r="B56" s="4"/>
      <c r="C56" s="4"/>
      <c r="D56" s="4"/>
      <c r="E56" s="4"/>
      <c r="F56" s="4"/>
      <c r="G56" s="6"/>
      <c r="H56" s="6"/>
    </row>
    <row r="57" spans="2:8" x14ac:dyDescent="0.2">
      <c r="B57" s="4"/>
      <c r="C57" s="4"/>
      <c r="D57" s="4"/>
      <c r="E57" s="4"/>
      <c r="F57" s="4"/>
      <c r="G57" s="6"/>
      <c r="H57" s="6"/>
    </row>
    <row r="58" spans="2:8" x14ac:dyDescent="0.2">
      <c r="B58" s="4"/>
      <c r="C58" s="4"/>
      <c r="D58" s="4"/>
      <c r="E58" s="4"/>
      <c r="F58" s="4"/>
      <c r="G58" s="6"/>
      <c r="H58" s="6"/>
    </row>
    <row r="59" spans="2:8" x14ac:dyDescent="0.2">
      <c r="B59" s="4"/>
      <c r="C59" s="4"/>
      <c r="D59" s="4"/>
      <c r="E59" s="4"/>
      <c r="F59" s="4"/>
      <c r="G59" s="6"/>
      <c r="H59" s="6"/>
    </row>
    <row r="60" spans="2:8" x14ac:dyDescent="0.2">
      <c r="B60" s="4"/>
      <c r="C60" s="4"/>
      <c r="D60" s="4"/>
      <c r="E60" s="4"/>
      <c r="F60" s="4"/>
      <c r="G60" s="6"/>
      <c r="H60" s="6"/>
    </row>
    <row r="61" spans="2:8" x14ac:dyDescent="0.2">
      <c r="B61" s="4"/>
      <c r="C61" s="4"/>
      <c r="D61" s="4"/>
      <c r="E61" s="4"/>
      <c r="F61" s="4"/>
      <c r="G61" s="6"/>
      <c r="H61" s="6"/>
    </row>
    <row r="62" spans="2:8" x14ac:dyDescent="0.2">
      <c r="B62" s="4"/>
      <c r="C62" s="4"/>
      <c r="D62" s="4"/>
      <c r="E62" s="4"/>
      <c r="F62" s="4"/>
      <c r="G62" s="6"/>
      <c r="H62" s="6"/>
    </row>
    <row r="63" spans="2:8" x14ac:dyDescent="0.2">
      <c r="B63" s="4"/>
      <c r="C63" s="4"/>
      <c r="D63" s="4"/>
      <c r="E63" s="4"/>
      <c r="F63" s="4"/>
      <c r="G63" s="6"/>
      <c r="H63" s="6"/>
    </row>
    <row r="64" spans="2:8" x14ac:dyDescent="0.2">
      <c r="B64" s="4"/>
      <c r="C64" s="4"/>
      <c r="D64" s="4"/>
      <c r="E64" s="4"/>
      <c r="F64" s="4"/>
      <c r="G64" s="6"/>
      <c r="H64" s="6"/>
    </row>
    <row r="65" spans="2:8" x14ac:dyDescent="0.2">
      <c r="B65" s="4"/>
      <c r="C65" s="4"/>
      <c r="D65" s="4"/>
      <c r="E65" s="4"/>
      <c r="F65" s="4"/>
      <c r="G65" s="6"/>
      <c r="H65" s="6"/>
    </row>
    <row r="66" spans="2:8" x14ac:dyDescent="0.2">
      <c r="B66" s="4"/>
      <c r="C66" s="4"/>
      <c r="D66" s="4"/>
      <c r="E66" s="4"/>
      <c r="F66" s="4"/>
      <c r="G66" s="11"/>
      <c r="H66" s="11"/>
    </row>
    <row r="67" spans="2:8" x14ac:dyDescent="0.2">
      <c r="B67" s="4"/>
      <c r="C67" s="4"/>
      <c r="D67" s="4"/>
      <c r="E67" s="4"/>
      <c r="F67" s="4"/>
      <c r="G67" s="11"/>
      <c r="H67" s="11"/>
    </row>
    <row r="68" spans="2:8" x14ac:dyDescent="0.2">
      <c r="B68" s="4"/>
      <c r="C68" s="4"/>
      <c r="D68" s="4"/>
      <c r="E68" s="4"/>
      <c r="F68" s="4"/>
      <c r="G68" s="11"/>
      <c r="H68" s="11"/>
    </row>
    <row r="69" spans="2:8" x14ac:dyDescent="0.2">
      <c r="B69" s="4"/>
      <c r="C69" s="4"/>
      <c r="D69" s="4"/>
      <c r="E69" s="4"/>
      <c r="F69" s="4"/>
      <c r="G69" s="11"/>
      <c r="H69" s="11"/>
    </row>
    <row r="70" spans="2:8" x14ac:dyDescent="0.2">
      <c r="B70" s="4"/>
      <c r="C70" s="4"/>
      <c r="D70" s="4"/>
      <c r="E70" s="4"/>
      <c r="F70" s="4"/>
      <c r="G70" s="11"/>
      <c r="H70" s="11"/>
    </row>
    <row r="71" spans="2:8" x14ac:dyDescent="0.2">
      <c r="B71" s="4"/>
      <c r="C71" s="4"/>
      <c r="D71" s="4"/>
      <c r="E71" s="4"/>
      <c r="F71" s="4"/>
      <c r="G71" s="11"/>
      <c r="H71" s="11"/>
    </row>
    <row r="72" spans="2:8" x14ac:dyDescent="0.2">
      <c r="B72" s="4"/>
      <c r="C72" s="4"/>
      <c r="D72" s="4"/>
      <c r="E72" s="4"/>
      <c r="F72" s="4"/>
      <c r="G72" s="11"/>
      <c r="H72" s="11"/>
    </row>
    <row r="73" spans="2:8" x14ac:dyDescent="0.2">
      <c r="B73" s="4"/>
      <c r="C73" s="4"/>
      <c r="D73" s="4"/>
      <c r="E73" s="4"/>
      <c r="F73" s="4"/>
      <c r="G73" s="11"/>
      <c r="H73" s="11"/>
    </row>
    <row r="74" spans="2:8" x14ac:dyDescent="0.2">
      <c r="B74" s="4"/>
      <c r="C74" s="4"/>
      <c r="D74" s="4"/>
      <c r="E74" s="4"/>
      <c r="F74" s="4"/>
      <c r="G74" s="11"/>
      <c r="H74" s="11"/>
    </row>
    <row r="75" spans="2:8" x14ac:dyDescent="0.2">
      <c r="B75" s="4"/>
      <c r="C75" s="4"/>
      <c r="D75" s="4"/>
      <c r="E75" s="4"/>
      <c r="F75" s="4"/>
      <c r="G75" s="11"/>
      <c r="H75" s="11"/>
    </row>
    <row r="76" spans="2:8" x14ac:dyDescent="0.2">
      <c r="B76" s="4"/>
      <c r="C76" s="4"/>
      <c r="D76" s="4"/>
      <c r="E76" s="4"/>
      <c r="F76" s="4"/>
      <c r="G76" s="11"/>
      <c r="H76" s="11"/>
    </row>
    <row r="77" spans="2:8" x14ac:dyDescent="0.2">
      <c r="B77" s="4"/>
      <c r="C77" s="4"/>
      <c r="D77" s="4"/>
      <c r="E77" s="4"/>
      <c r="F77" s="4"/>
      <c r="G77" s="11"/>
      <c r="H77" s="11"/>
    </row>
    <row r="78" spans="2:8" x14ac:dyDescent="0.2">
      <c r="B78" s="4"/>
      <c r="C78" s="4"/>
      <c r="D78" s="4"/>
      <c r="E78" s="4"/>
      <c r="F78" s="4"/>
      <c r="G78" s="11"/>
      <c r="H78" s="11"/>
    </row>
    <row r="79" spans="2:8" x14ac:dyDescent="0.2">
      <c r="B79" s="4"/>
      <c r="C79" s="4"/>
      <c r="D79" s="4"/>
      <c r="E79" s="4"/>
      <c r="F79" s="4"/>
      <c r="G79" s="11"/>
      <c r="H79" s="11"/>
    </row>
    <row r="80" spans="2:8" x14ac:dyDescent="0.2">
      <c r="B80" s="4"/>
      <c r="C80" s="4"/>
      <c r="D80" s="4"/>
      <c r="E80" s="4"/>
      <c r="F80" s="4"/>
      <c r="G80" s="11"/>
      <c r="H80" s="11"/>
    </row>
    <row r="81" spans="2:6" x14ac:dyDescent="0.2">
      <c r="B81" s="4"/>
      <c r="C81" s="4"/>
      <c r="D81" s="4"/>
      <c r="E81" s="4"/>
      <c r="F81" s="4"/>
    </row>
  </sheetData>
  <mergeCells count="2">
    <mergeCell ref="E3:F3"/>
    <mergeCell ref="B2:H2"/>
  </mergeCells>
  <phoneticPr fontId="25" type="noConversion"/>
  <printOptions horizontalCentered="1"/>
  <pageMargins left="0.19685039370078741" right="3.937007874015748E-2" top="0.43307086614173229" bottom="0.35433070866141736" header="0.31496062992125984" footer="0.31496062992125984"/>
  <pageSetup paperSize="9" scale="82" firstPageNumber="9" fitToHeight="0" orientation="portrait" useFirstPageNumber="1" r:id="rId1"/>
  <headerFooter>
    <oddFooter>&amp;R&amp;"Arial,Regular"&amp;P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225A6-2135-4C3A-A460-2F8A46AAB5D6}">
  <sheetPr>
    <tabColor theme="5" tint="0.39997558519241921"/>
    <pageSetUpPr fitToPage="1"/>
  </sheetPr>
  <dimension ref="B1:H80"/>
  <sheetViews>
    <sheetView view="pageBreakPreview" zoomScale="80" zoomScaleNormal="70" zoomScaleSheetLayoutView="80" workbookViewId="0">
      <selection activeCell="P29" sqref="P29"/>
    </sheetView>
  </sheetViews>
  <sheetFormatPr defaultColWidth="9.140625" defaultRowHeight="14.25" x14ac:dyDescent="0.2"/>
  <cols>
    <col min="1" max="1" width="1.140625" style="5" customWidth="1"/>
    <col min="2" max="2" width="9.7109375" style="5" customWidth="1"/>
    <col min="3" max="3" width="11.7109375" style="5" customWidth="1"/>
    <col min="4" max="4" width="53.85546875" style="5" customWidth="1"/>
    <col min="5" max="5" width="8.85546875" style="5" customWidth="1"/>
    <col min="6" max="6" width="7.5703125" style="5" customWidth="1"/>
    <col min="7" max="7" width="12.7109375" style="5" customWidth="1"/>
    <col min="8" max="8" width="17.42578125" style="5" customWidth="1"/>
    <col min="9" max="16384" width="9.140625" style="5"/>
  </cols>
  <sheetData>
    <row r="1" spans="2:8" ht="18" x14ac:dyDescent="0.25">
      <c r="B1" s="2"/>
      <c r="C1" s="2"/>
      <c r="D1" s="7"/>
      <c r="E1" s="1"/>
      <c r="F1" s="1"/>
      <c r="G1" s="6"/>
      <c r="H1" s="11"/>
    </row>
    <row r="2" spans="2:8" s="238" customFormat="1" ht="25.9" customHeight="1" x14ac:dyDescent="0.2">
      <c r="B2" s="360" t="s">
        <v>0</v>
      </c>
      <c r="C2" s="360"/>
      <c r="D2" s="360"/>
      <c r="E2" s="360"/>
      <c r="F2" s="360"/>
      <c r="G2" s="360"/>
      <c r="H2" s="360"/>
    </row>
    <row r="3" spans="2:8" ht="15" customHeight="1" x14ac:dyDescent="0.25">
      <c r="B3" s="2" t="s">
        <v>21</v>
      </c>
      <c r="C3" s="11"/>
      <c r="D3" s="237" t="str">
        <f>SUMMARY!D4</f>
        <v>SCMU3-23/24-0790-HO</v>
      </c>
      <c r="E3" s="358" t="s">
        <v>2</v>
      </c>
      <c r="F3" s="359"/>
      <c r="G3" s="209" t="str">
        <f>SUMMARY!F4</f>
        <v xml:space="preserve">OR TAMBO &amp; ALFRED NZO </v>
      </c>
      <c r="H3" s="11"/>
    </row>
    <row r="4" spans="2:8" ht="15" customHeight="1" x14ac:dyDescent="0.2">
      <c r="B4" s="2" t="s">
        <v>22</v>
      </c>
      <c r="C4" s="11"/>
      <c r="D4" s="2" t="str">
        <f>SUMMARY!D6</f>
        <v>BOILER &amp; CALORIFIER SYSTEM</v>
      </c>
      <c r="E4" s="2"/>
      <c r="F4" s="2"/>
      <c r="G4" s="209" t="str">
        <f>SUMMARY!F5</f>
        <v>Cluster 1</v>
      </c>
      <c r="H4" s="11"/>
    </row>
    <row r="5" spans="2:8" x14ac:dyDescent="0.2">
      <c r="B5" s="2"/>
      <c r="C5" s="2"/>
      <c r="D5" s="2"/>
      <c r="E5" s="2"/>
      <c r="F5" s="2"/>
      <c r="G5" s="6"/>
      <c r="H5" s="11"/>
    </row>
    <row r="6" spans="2:8" s="3" customFormat="1" ht="15" customHeight="1" x14ac:dyDescent="0.2">
      <c r="B6" s="3" t="s">
        <v>73</v>
      </c>
      <c r="D6" s="3" t="s">
        <v>65</v>
      </c>
    </row>
    <row r="7" spans="2:8" ht="6" customHeight="1" thickBot="1" x14ac:dyDescent="0.25">
      <c r="B7" s="4"/>
      <c r="C7" s="4"/>
      <c r="D7" s="4"/>
      <c r="E7" s="4"/>
      <c r="F7" s="4"/>
      <c r="G7" s="6"/>
      <c r="H7" s="11"/>
    </row>
    <row r="8" spans="2:8" s="8" customFormat="1" ht="39" customHeight="1" thickBot="1" x14ac:dyDescent="0.3">
      <c r="B8" s="10" t="s">
        <v>25</v>
      </c>
      <c r="C8" s="10" t="s">
        <v>26</v>
      </c>
      <c r="D8" s="10" t="s">
        <v>8</v>
      </c>
      <c r="E8" s="10" t="s">
        <v>27</v>
      </c>
      <c r="F8" s="10" t="s">
        <v>860</v>
      </c>
      <c r="G8" s="10" t="s">
        <v>861</v>
      </c>
      <c r="H8" s="10" t="s">
        <v>862</v>
      </c>
    </row>
    <row r="9" spans="2:8" s="8" customFormat="1" ht="25.5" x14ac:dyDescent="0.25">
      <c r="B9" s="21">
        <v>5</v>
      </c>
      <c r="C9" s="21" t="s">
        <v>74</v>
      </c>
      <c r="D9" s="226" t="s">
        <v>75</v>
      </c>
      <c r="E9" s="32"/>
      <c r="F9" s="32"/>
      <c r="G9" s="33"/>
      <c r="H9" s="33"/>
    </row>
    <row r="10" spans="2:8" s="8" customFormat="1" ht="20.25" customHeight="1" x14ac:dyDescent="0.25">
      <c r="B10" s="13" t="s">
        <v>30</v>
      </c>
      <c r="C10" s="13"/>
      <c r="D10" s="235" t="s">
        <v>31</v>
      </c>
      <c r="E10" s="13" t="s">
        <v>76</v>
      </c>
      <c r="F10" s="13">
        <v>40</v>
      </c>
      <c r="G10" s="37"/>
      <c r="H10" s="16"/>
    </row>
    <row r="11" spans="2:8" s="8" customFormat="1" ht="20.25" customHeight="1" x14ac:dyDescent="0.25">
      <c r="B11" s="13" t="s">
        <v>33</v>
      </c>
      <c r="C11" s="13"/>
      <c r="D11" s="235" t="s">
        <v>34</v>
      </c>
      <c r="E11" s="13" t="s">
        <v>76</v>
      </c>
      <c r="F11" s="13">
        <v>40</v>
      </c>
      <c r="G11" s="37"/>
      <c r="H11" s="16"/>
    </row>
    <row r="12" spans="2:8" s="8" customFormat="1" ht="20.25" customHeight="1" x14ac:dyDescent="0.25">
      <c r="B12" s="13" t="s">
        <v>35</v>
      </c>
      <c r="C12" s="13"/>
      <c r="D12" s="235" t="s">
        <v>36</v>
      </c>
      <c r="E12" s="13" t="s">
        <v>76</v>
      </c>
      <c r="F12" s="13">
        <v>40</v>
      </c>
      <c r="G12" s="37"/>
      <c r="H12" s="16"/>
    </row>
    <row r="13" spans="2:8" s="8" customFormat="1" ht="20.25" customHeight="1" x14ac:dyDescent="0.25">
      <c r="B13" s="13" t="s">
        <v>37</v>
      </c>
      <c r="C13" s="13"/>
      <c r="D13" s="235" t="s">
        <v>38</v>
      </c>
      <c r="E13" s="13" t="s">
        <v>76</v>
      </c>
      <c r="F13" s="13">
        <v>40</v>
      </c>
      <c r="G13" s="37"/>
      <c r="H13" s="16"/>
    </row>
    <row r="14" spans="2:8" s="8" customFormat="1" ht="20.25" customHeight="1" x14ac:dyDescent="0.25">
      <c r="B14" s="13" t="s">
        <v>39</v>
      </c>
      <c r="C14" s="13"/>
      <c r="D14" s="235" t="s">
        <v>40</v>
      </c>
      <c r="E14" s="13" t="s">
        <v>76</v>
      </c>
      <c r="F14" s="13">
        <v>40</v>
      </c>
      <c r="G14" s="37"/>
      <c r="H14" s="16"/>
    </row>
    <row r="15" spans="2:8" s="8" customFormat="1" ht="20.25" customHeight="1" x14ac:dyDescent="0.25">
      <c r="B15" s="13" t="s">
        <v>41</v>
      </c>
      <c r="C15" s="13"/>
      <c r="D15" s="235" t="s">
        <v>42</v>
      </c>
      <c r="E15" s="13" t="s">
        <v>76</v>
      </c>
      <c r="F15" s="13">
        <v>40</v>
      </c>
      <c r="G15" s="37"/>
      <c r="H15" s="16"/>
    </row>
    <row r="16" spans="2:8" s="8" customFormat="1" ht="20.25" customHeight="1" x14ac:dyDescent="0.25">
      <c r="B16" s="13" t="s">
        <v>43</v>
      </c>
      <c r="C16" s="13"/>
      <c r="D16" s="235" t="s">
        <v>44</v>
      </c>
      <c r="E16" s="13" t="s">
        <v>76</v>
      </c>
      <c r="F16" s="13">
        <v>40</v>
      </c>
      <c r="G16" s="37"/>
      <c r="H16" s="16"/>
    </row>
    <row r="17" spans="2:8" s="8" customFormat="1" ht="20.25" customHeight="1" x14ac:dyDescent="0.25">
      <c r="B17" s="13" t="s">
        <v>45</v>
      </c>
      <c r="C17" s="13"/>
      <c r="D17" s="235" t="s">
        <v>46</v>
      </c>
      <c r="E17" s="13" t="s">
        <v>76</v>
      </c>
      <c r="F17" s="13">
        <v>40</v>
      </c>
      <c r="G17" s="37"/>
      <c r="H17" s="16"/>
    </row>
    <row r="18" spans="2:8" s="8" customFormat="1" ht="20.25" customHeight="1" x14ac:dyDescent="0.25">
      <c r="B18" s="13" t="s">
        <v>47</v>
      </c>
      <c r="C18" s="13"/>
      <c r="D18" s="235" t="s">
        <v>48</v>
      </c>
      <c r="E18" s="13" t="s">
        <v>76</v>
      </c>
      <c r="F18" s="13">
        <v>40</v>
      </c>
      <c r="G18" s="37"/>
      <c r="H18" s="16"/>
    </row>
    <row r="19" spans="2:8" s="8" customFormat="1" ht="20.25" customHeight="1" x14ac:dyDescent="0.25">
      <c r="B19" s="13" t="s">
        <v>49</v>
      </c>
      <c r="C19" s="13"/>
      <c r="D19" s="235" t="s">
        <v>50</v>
      </c>
      <c r="E19" s="13" t="s">
        <v>76</v>
      </c>
      <c r="F19" s="13">
        <v>40</v>
      </c>
      <c r="G19" s="37"/>
      <c r="H19" s="16"/>
    </row>
    <row r="20" spans="2:8" s="8" customFormat="1" ht="20.25" customHeight="1" x14ac:dyDescent="0.25">
      <c r="B20" s="13" t="s">
        <v>51</v>
      </c>
      <c r="C20" s="13"/>
      <c r="D20" s="235" t="s">
        <v>52</v>
      </c>
      <c r="E20" s="13" t="s">
        <v>76</v>
      </c>
      <c r="F20" s="13">
        <v>40</v>
      </c>
      <c r="G20" s="37"/>
      <c r="H20" s="16"/>
    </row>
    <row r="21" spans="2:8" s="8" customFormat="1" ht="20.25" customHeight="1" x14ac:dyDescent="0.25">
      <c r="B21" s="13" t="s">
        <v>53</v>
      </c>
      <c r="C21" s="13"/>
      <c r="D21" s="235" t="s">
        <v>54</v>
      </c>
      <c r="E21" s="13" t="s">
        <v>76</v>
      </c>
      <c r="F21" s="13">
        <v>40</v>
      </c>
      <c r="G21" s="37"/>
      <c r="H21" s="16"/>
    </row>
    <row r="22" spans="2:8" s="8" customFormat="1" ht="20.25" customHeight="1" x14ac:dyDescent="0.25">
      <c r="B22" s="13" t="s">
        <v>55</v>
      </c>
      <c r="C22" s="13"/>
      <c r="D22" s="235" t="s">
        <v>56</v>
      </c>
      <c r="E22" s="13" t="s">
        <v>76</v>
      </c>
      <c r="F22" s="13">
        <v>40</v>
      </c>
      <c r="G22" s="37"/>
      <c r="H22" s="16"/>
    </row>
    <row r="23" spans="2:8" s="8" customFormat="1" ht="20.25" customHeight="1" x14ac:dyDescent="0.25">
      <c r="B23" s="13" t="s">
        <v>57</v>
      </c>
      <c r="C23" s="13"/>
      <c r="D23" s="235" t="s">
        <v>58</v>
      </c>
      <c r="E23" s="13" t="s">
        <v>76</v>
      </c>
      <c r="F23" s="13">
        <v>40</v>
      </c>
      <c r="G23" s="37"/>
      <c r="H23" s="16"/>
    </row>
    <row r="24" spans="2:8" s="8" customFormat="1" ht="20.25" customHeight="1" x14ac:dyDescent="0.25">
      <c r="B24" s="13" t="s">
        <v>59</v>
      </c>
      <c r="C24" s="13"/>
      <c r="D24" s="235" t="s">
        <v>60</v>
      </c>
      <c r="E24" s="13" t="s">
        <v>76</v>
      </c>
      <c r="F24" s="13">
        <v>40</v>
      </c>
      <c r="G24" s="37"/>
      <c r="H24" s="16"/>
    </row>
    <row r="25" spans="2:8" s="8" customFormat="1" ht="20.25" customHeight="1" x14ac:dyDescent="0.25">
      <c r="B25" s="13" t="s">
        <v>61</v>
      </c>
      <c r="C25" s="13"/>
      <c r="D25" s="81" t="s">
        <v>62</v>
      </c>
      <c r="E25" s="13" t="s">
        <v>76</v>
      </c>
      <c r="F25" s="13">
        <v>40</v>
      </c>
      <c r="G25" s="37"/>
      <c r="H25" s="16"/>
    </row>
    <row r="26" spans="2:8" s="8" customFormat="1" ht="20.25" customHeight="1" x14ac:dyDescent="0.25">
      <c r="B26" s="13" t="s">
        <v>713</v>
      </c>
      <c r="C26" s="13"/>
      <c r="D26" s="82" t="s">
        <v>716</v>
      </c>
      <c r="E26" s="13" t="s">
        <v>76</v>
      </c>
      <c r="F26" s="13">
        <v>40</v>
      </c>
      <c r="G26" s="37"/>
      <c r="H26" s="16"/>
    </row>
    <row r="27" spans="2:8" s="8" customFormat="1" ht="20.25" customHeight="1" x14ac:dyDescent="0.25">
      <c r="B27" s="228" t="s">
        <v>714</v>
      </c>
      <c r="C27" s="13"/>
      <c r="D27" s="253" t="s">
        <v>717</v>
      </c>
      <c r="E27" s="13" t="s">
        <v>76</v>
      </c>
      <c r="F27" s="13">
        <v>40</v>
      </c>
      <c r="G27" s="37"/>
      <c r="H27" s="16"/>
    </row>
    <row r="28" spans="2:8" s="8" customFormat="1" ht="20.25" customHeight="1" x14ac:dyDescent="0.25">
      <c r="B28" s="13" t="s">
        <v>715</v>
      </c>
      <c r="C28" s="13"/>
      <c r="D28" s="253" t="s">
        <v>718</v>
      </c>
      <c r="E28" s="13" t="s">
        <v>76</v>
      </c>
      <c r="F28" s="13">
        <v>40</v>
      </c>
      <c r="G28" s="37"/>
      <c r="H28" s="16"/>
    </row>
    <row r="29" spans="2:8" s="8" customFormat="1" ht="20.25" customHeight="1" x14ac:dyDescent="0.25">
      <c r="B29" s="15"/>
      <c r="C29" s="15"/>
      <c r="D29" s="43"/>
      <c r="E29" s="15"/>
      <c r="F29" s="15"/>
      <c r="G29" s="44"/>
      <c r="H29" s="18"/>
    </row>
    <row r="30" spans="2:8" s="8" customFormat="1" ht="15" thickBot="1" x14ac:dyDescent="0.3">
      <c r="B30" s="15"/>
      <c r="C30" s="15"/>
      <c r="D30" s="17"/>
      <c r="E30" s="15"/>
      <c r="F30" s="15"/>
      <c r="G30" s="18"/>
      <c r="H30" s="18"/>
    </row>
    <row r="31" spans="2:8" s="8" customFormat="1" ht="20.25" customHeight="1" thickBot="1" x14ac:dyDescent="0.3">
      <c r="B31" s="19" t="s">
        <v>63</v>
      </c>
      <c r="C31" s="19"/>
      <c r="D31" s="19"/>
      <c r="E31" s="19"/>
      <c r="F31" s="19"/>
      <c r="G31" s="20"/>
      <c r="H31" s="49"/>
    </row>
    <row r="32" spans="2:8" ht="5.25" customHeight="1" x14ac:dyDescent="0.2">
      <c r="B32" s="4"/>
      <c r="C32" s="4"/>
      <c r="D32" s="4"/>
      <c r="E32" s="4"/>
      <c r="F32" s="4"/>
      <c r="G32" s="6"/>
      <c r="H32" s="6"/>
    </row>
    <row r="33" spans="2:8" x14ac:dyDescent="0.2">
      <c r="B33" s="4"/>
      <c r="C33" s="4"/>
      <c r="D33" s="4"/>
      <c r="E33" s="4"/>
      <c r="F33" s="4"/>
      <c r="G33" s="6"/>
      <c r="H33" s="6"/>
    </row>
    <row r="34" spans="2:8" x14ac:dyDescent="0.2">
      <c r="B34" s="4"/>
      <c r="C34" s="4"/>
      <c r="D34" s="4"/>
      <c r="E34" s="4"/>
      <c r="F34" s="4"/>
      <c r="G34" s="6"/>
      <c r="H34" s="6"/>
    </row>
    <row r="35" spans="2:8" x14ac:dyDescent="0.2">
      <c r="B35" s="4"/>
      <c r="C35" s="4"/>
      <c r="D35" s="4"/>
      <c r="E35" s="4"/>
      <c r="F35" s="4"/>
      <c r="G35" s="6"/>
      <c r="H35" s="6"/>
    </row>
    <row r="36" spans="2:8" x14ac:dyDescent="0.2">
      <c r="B36" s="4"/>
      <c r="C36" s="4"/>
      <c r="D36" s="4"/>
      <c r="E36" s="4"/>
      <c r="F36" s="4"/>
      <c r="G36" s="6"/>
      <c r="H36" s="6"/>
    </row>
    <row r="37" spans="2:8" x14ac:dyDescent="0.2">
      <c r="B37" s="4"/>
      <c r="C37" s="4"/>
      <c r="D37" s="4"/>
      <c r="E37" s="4"/>
      <c r="F37" s="4"/>
      <c r="G37" s="6"/>
      <c r="H37" s="6"/>
    </row>
    <row r="38" spans="2:8" x14ac:dyDescent="0.2">
      <c r="B38" s="4"/>
      <c r="C38" s="4"/>
      <c r="D38" s="4"/>
      <c r="E38" s="4"/>
      <c r="F38" s="4"/>
      <c r="G38" s="6"/>
      <c r="H38" s="6"/>
    </row>
    <row r="39" spans="2:8" x14ac:dyDescent="0.2">
      <c r="B39" s="4"/>
      <c r="C39" s="4"/>
      <c r="D39" s="4"/>
      <c r="E39" s="4"/>
      <c r="F39" s="4"/>
      <c r="G39" s="6"/>
      <c r="H39" s="6"/>
    </row>
    <row r="40" spans="2:8" x14ac:dyDescent="0.2">
      <c r="B40" s="4"/>
      <c r="C40" s="4"/>
      <c r="D40" s="4"/>
      <c r="E40" s="4"/>
      <c r="F40" s="4"/>
      <c r="G40" s="6"/>
      <c r="H40" s="6"/>
    </row>
    <row r="41" spans="2:8" x14ac:dyDescent="0.2">
      <c r="B41" s="4"/>
      <c r="C41" s="4"/>
      <c r="D41" s="4"/>
      <c r="E41" s="4"/>
      <c r="F41" s="4"/>
      <c r="G41" s="6"/>
      <c r="H41" s="6"/>
    </row>
    <row r="42" spans="2:8" x14ac:dyDescent="0.2">
      <c r="B42" s="4"/>
      <c r="C42" s="4"/>
      <c r="D42" s="4"/>
      <c r="E42" s="4"/>
      <c r="F42" s="4"/>
      <c r="G42" s="6"/>
      <c r="H42" s="6"/>
    </row>
    <row r="43" spans="2:8" x14ac:dyDescent="0.2">
      <c r="B43" s="4"/>
      <c r="C43" s="4"/>
      <c r="D43" s="4"/>
      <c r="E43" s="4"/>
      <c r="F43" s="4"/>
      <c r="G43" s="6"/>
      <c r="H43" s="6"/>
    </row>
    <row r="44" spans="2:8" x14ac:dyDescent="0.2">
      <c r="B44" s="4"/>
      <c r="C44" s="4"/>
      <c r="D44" s="4"/>
      <c r="E44" s="4"/>
      <c r="F44" s="4"/>
      <c r="G44" s="6"/>
      <c r="H44" s="6"/>
    </row>
    <row r="45" spans="2:8" x14ac:dyDescent="0.2">
      <c r="B45" s="4"/>
      <c r="C45" s="4"/>
      <c r="D45" s="4"/>
      <c r="E45" s="4"/>
      <c r="F45" s="4"/>
      <c r="G45" s="6"/>
      <c r="H45" s="6"/>
    </row>
    <row r="46" spans="2:8" x14ac:dyDescent="0.2">
      <c r="B46" s="4"/>
      <c r="C46" s="4"/>
      <c r="D46" s="4"/>
      <c r="E46" s="4"/>
      <c r="F46" s="4"/>
      <c r="G46" s="6"/>
      <c r="H46" s="6"/>
    </row>
    <row r="47" spans="2:8" x14ac:dyDescent="0.2">
      <c r="B47" s="4"/>
      <c r="C47" s="4"/>
      <c r="D47" s="4"/>
      <c r="E47" s="4"/>
      <c r="F47" s="4"/>
      <c r="G47" s="6"/>
      <c r="H47" s="6"/>
    </row>
    <row r="48" spans="2:8" x14ac:dyDescent="0.2">
      <c r="B48" s="4"/>
      <c r="C48" s="4"/>
      <c r="D48" s="4"/>
      <c r="E48" s="4"/>
      <c r="F48" s="4"/>
      <c r="G48" s="6"/>
      <c r="H48" s="6"/>
    </row>
    <row r="49" spans="2:8" x14ac:dyDescent="0.2">
      <c r="B49" s="4"/>
      <c r="C49" s="4"/>
      <c r="D49" s="4"/>
      <c r="E49" s="4"/>
      <c r="F49" s="4"/>
      <c r="G49" s="6"/>
      <c r="H49" s="6"/>
    </row>
    <row r="50" spans="2:8" x14ac:dyDescent="0.2">
      <c r="B50" s="4"/>
      <c r="C50" s="4"/>
      <c r="D50" s="4"/>
      <c r="E50" s="4"/>
      <c r="F50" s="4"/>
      <c r="G50" s="6"/>
      <c r="H50" s="6"/>
    </row>
    <row r="51" spans="2:8" x14ac:dyDescent="0.2">
      <c r="B51" s="4"/>
      <c r="C51" s="4"/>
      <c r="D51" s="4"/>
      <c r="E51" s="4"/>
      <c r="F51" s="4"/>
      <c r="G51" s="6"/>
      <c r="H51" s="6"/>
    </row>
    <row r="52" spans="2:8" x14ac:dyDescent="0.2">
      <c r="B52" s="4"/>
      <c r="C52" s="4"/>
      <c r="D52" s="4"/>
      <c r="E52" s="4"/>
      <c r="F52" s="4"/>
      <c r="G52" s="6"/>
      <c r="H52" s="6"/>
    </row>
    <row r="53" spans="2:8" x14ac:dyDescent="0.2">
      <c r="B53" s="4"/>
      <c r="C53" s="4"/>
      <c r="D53" s="4"/>
      <c r="E53" s="4"/>
      <c r="F53" s="4"/>
      <c r="G53" s="6"/>
      <c r="H53" s="6"/>
    </row>
    <row r="54" spans="2:8" x14ac:dyDescent="0.2">
      <c r="B54" s="4"/>
      <c r="C54" s="4"/>
      <c r="D54" s="4"/>
      <c r="E54" s="4"/>
      <c r="F54" s="4"/>
      <c r="G54" s="6"/>
      <c r="H54" s="6"/>
    </row>
    <row r="55" spans="2:8" x14ac:dyDescent="0.2">
      <c r="B55" s="4"/>
      <c r="C55" s="4"/>
      <c r="D55" s="4"/>
      <c r="E55" s="4"/>
      <c r="F55" s="4"/>
      <c r="G55" s="6"/>
      <c r="H55" s="6"/>
    </row>
    <row r="56" spans="2:8" x14ac:dyDescent="0.2">
      <c r="B56" s="4"/>
      <c r="C56" s="4"/>
      <c r="D56" s="4"/>
      <c r="E56" s="4"/>
      <c r="F56" s="4"/>
      <c r="G56" s="6"/>
      <c r="H56" s="6"/>
    </row>
    <row r="57" spans="2:8" x14ac:dyDescent="0.2">
      <c r="B57" s="4"/>
      <c r="C57" s="4"/>
      <c r="D57" s="4"/>
      <c r="E57" s="4"/>
      <c r="F57" s="4"/>
      <c r="G57" s="6"/>
      <c r="H57" s="6"/>
    </row>
    <row r="58" spans="2:8" x14ac:dyDescent="0.2">
      <c r="B58" s="4"/>
      <c r="C58" s="4"/>
      <c r="D58" s="4"/>
      <c r="E58" s="4"/>
      <c r="F58" s="4"/>
      <c r="G58" s="6"/>
      <c r="H58" s="6"/>
    </row>
    <row r="59" spans="2:8" x14ac:dyDescent="0.2">
      <c r="B59" s="4"/>
      <c r="C59" s="4"/>
      <c r="D59" s="4"/>
      <c r="E59" s="4"/>
      <c r="F59" s="4"/>
      <c r="G59" s="6"/>
      <c r="H59" s="6"/>
    </row>
    <row r="60" spans="2:8" x14ac:dyDescent="0.2">
      <c r="B60" s="4"/>
      <c r="C60" s="4"/>
      <c r="D60" s="4"/>
      <c r="E60" s="4"/>
      <c r="F60" s="4"/>
      <c r="G60" s="6"/>
      <c r="H60" s="6"/>
    </row>
    <row r="61" spans="2:8" x14ac:dyDescent="0.2">
      <c r="B61" s="4"/>
      <c r="C61" s="4"/>
      <c r="D61" s="4"/>
      <c r="E61" s="4"/>
      <c r="F61" s="4"/>
      <c r="G61" s="6"/>
      <c r="H61" s="6"/>
    </row>
    <row r="62" spans="2:8" x14ac:dyDescent="0.2">
      <c r="B62" s="4"/>
      <c r="C62" s="4"/>
      <c r="D62" s="4"/>
      <c r="E62" s="4"/>
      <c r="F62" s="4"/>
      <c r="G62" s="6"/>
      <c r="H62" s="6"/>
    </row>
    <row r="63" spans="2:8" x14ac:dyDescent="0.2">
      <c r="B63" s="4"/>
      <c r="C63" s="4"/>
      <c r="D63" s="4"/>
      <c r="E63" s="4"/>
      <c r="F63" s="4"/>
      <c r="G63" s="6"/>
      <c r="H63" s="6"/>
    </row>
    <row r="64" spans="2:8" x14ac:dyDescent="0.2">
      <c r="B64" s="4"/>
      <c r="C64" s="4"/>
      <c r="D64" s="4"/>
      <c r="E64" s="4"/>
      <c r="F64" s="4"/>
      <c r="G64" s="6"/>
      <c r="H64" s="6"/>
    </row>
    <row r="65" spans="2:6" x14ac:dyDescent="0.2">
      <c r="B65" s="4"/>
      <c r="C65" s="4"/>
      <c r="D65" s="4"/>
      <c r="E65" s="4"/>
      <c r="F65" s="4"/>
    </row>
    <row r="66" spans="2:6" x14ac:dyDescent="0.2">
      <c r="B66" s="4"/>
      <c r="C66" s="4"/>
      <c r="D66" s="4"/>
      <c r="E66" s="4"/>
      <c r="F66" s="4"/>
    </row>
    <row r="67" spans="2:6" x14ac:dyDescent="0.2">
      <c r="B67" s="4"/>
      <c r="C67" s="4"/>
      <c r="D67" s="4"/>
      <c r="E67" s="4"/>
      <c r="F67" s="4"/>
    </row>
    <row r="68" spans="2:6" x14ac:dyDescent="0.2">
      <c r="B68" s="4"/>
      <c r="C68" s="4"/>
      <c r="D68" s="4"/>
      <c r="E68" s="4"/>
      <c r="F68" s="4"/>
    </row>
    <row r="69" spans="2:6" x14ac:dyDescent="0.2">
      <c r="B69" s="4"/>
      <c r="C69" s="4"/>
      <c r="D69" s="4"/>
      <c r="E69" s="4"/>
      <c r="F69" s="4"/>
    </row>
    <row r="70" spans="2:6" x14ac:dyDescent="0.2">
      <c r="B70" s="4"/>
      <c r="C70" s="4"/>
      <c r="D70" s="4"/>
      <c r="E70" s="4"/>
      <c r="F70" s="4"/>
    </row>
    <row r="71" spans="2:6" x14ac:dyDescent="0.2">
      <c r="B71" s="4"/>
      <c r="C71" s="4"/>
      <c r="D71" s="4"/>
      <c r="E71" s="4"/>
      <c r="F71" s="4"/>
    </row>
    <row r="72" spans="2:6" x14ac:dyDescent="0.2">
      <c r="B72" s="4"/>
      <c r="C72" s="4"/>
      <c r="D72" s="4"/>
      <c r="E72" s="4"/>
      <c r="F72" s="4"/>
    </row>
    <row r="73" spans="2:6" x14ac:dyDescent="0.2">
      <c r="B73" s="4"/>
      <c r="C73" s="4"/>
      <c r="D73" s="4"/>
      <c r="E73" s="4"/>
      <c r="F73" s="4"/>
    </row>
    <row r="74" spans="2:6" x14ac:dyDescent="0.2">
      <c r="B74" s="4"/>
      <c r="C74" s="4"/>
      <c r="D74" s="4"/>
      <c r="E74" s="4"/>
      <c r="F74" s="4"/>
    </row>
    <row r="75" spans="2:6" x14ac:dyDescent="0.2">
      <c r="B75" s="4"/>
      <c r="C75" s="4"/>
      <c r="D75" s="4"/>
      <c r="E75" s="4"/>
      <c r="F75" s="4"/>
    </row>
    <row r="76" spans="2:6" x14ac:dyDescent="0.2">
      <c r="B76" s="4"/>
      <c r="C76" s="4"/>
      <c r="D76" s="4"/>
      <c r="E76" s="4"/>
      <c r="F76" s="4"/>
    </row>
    <row r="77" spans="2:6" x14ac:dyDescent="0.2">
      <c r="B77" s="4"/>
      <c r="C77" s="4"/>
      <c r="D77" s="4"/>
      <c r="E77" s="4"/>
      <c r="F77" s="4"/>
    </row>
    <row r="78" spans="2:6" x14ac:dyDescent="0.2">
      <c r="B78" s="4"/>
      <c r="C78" s="4"/>
      <c r="D78" s="4"/>
      <c r="E78" s="4"/>
      <c r="F78" s="4"/>
    </row>
    <row r="79" spans="2:6" x14ac:dyDescent="0.2">
      <c r="B79" s="4"/>
      <c r="C79" s="4"/>
      <c r="D79" s="4"/>
      <c r="E79" s="4"/>
      <c r="F79" s="4"/>
    </row>
    <row r="80" spans="2:6" x14ac:dyDescent="0.2">
      <c r="B80" s="4"/>
      <c r="C80" s="4"/>
      <c r="D80" s="4"/>
      <c r="E80" s="4"/>
      <c r="F80" s="4"/>
    </row>
  </sheetData>
  <mergeCells count="2">
    <mergeCell ref="E3:F3"/>
    <mergeCell ref="B2:H2"/>
  </mergeCells>
  <phoneticPr fontId="25" type="noConversion"/>
  <printOptions horizontalCentered="1"/>
  <pageMargins left="0.19685039370078741" right="3.937007874015748E-2" top="0.43307086614173229" bottom="0.35433070866141736" header="0.31496062992125984" footer="0.31496062992125984"/>
  <pageSetup paperSize="9" scale="82" firstPageNumber="10" fitToHeight="0" orientation="portrait" useFirstPageNumber="1" r:id="rId1"/>
  <headerFooter>
    <oddFooter>&amp;R&amp;"Arial,Regular"&amp;P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65253-9599-40C1-BD72-0041709ECA95}">
  <sheetPr>
    <tabColor theme="5" tint="0.39997558519241921"/>
    <pageSetUpPr fitToPage="1"/>
  </sheetPr>
  <dimension ref="B1:H79"/>
  <sheetViews>
    <sheetView view="pageBreakPreview" zoomScale="80" zoomScaleNormal="70" zoomScaleSheetLayoutView="80" workbookViewId="0">
      <selection activeCell="N34" sqref="N34"/>
    </sheetView>
  </sheetViews>
  <sheetFormatPr defaultColWidth="9.140625" defaultRowHeight="14.25" x14ac:dyDescent="0.2"/>
  <cols>
    <col min="1" max="1" width="1.140625" style="5" customWidth="1"/>
    <col min="2" max="2" width="9.7109375" style="5" customWidth="1"/>
    <col min="3" max="3" width="11.7109375" style="5" customWidth="1"/>
    <col min="4" max="4" width="53.85546875" style="5" customWidth="1"/>
    <col min="5" max="5" width="8.85546875" style="5" customWidth="1"/>
    <col min="6" max="6" width="7.5703125" style="5" customWidth="1"/>
    <col min="7" max="7" width="13.140625" style="5" customWidth="1"/>
    <col min="8" max="8" width="17.42578125" style="5" customWidth="1"/>
    <col min="9" max="16384" width="9.140625" style="5"/>
  </cols>
  <sheetData>
    <row r="1" spans="2:8" ht="18" x14ac:dyDescent="0.25">
      <c r="B1" s="2"/>
      <c r="C1" s="2"/>
      <c r="D1" s="7"/>
      <c r="E1" s="1"/>
      <c r="F1" s="1"/>
      <c r="G1" s="6"/>
      <c r="H1" s="11"/>
    </row>
    <row r="2" spans="2:8" s="238" customFormat="1" ht="25.9" customHeight="1" x14ac:dyDescent="0.2">
      <c r="B2" s="360" t="s">
        <v>0</v>
      </c>
      <c r="C2" s="360"/>
      <c r="D2" s="360"/>
      <c r="E2" s="360"/>
      <c r="F2" s="360"/>
      <c r="G2" s="360"/>
      <c r="H2" s="360"/>
    </row>
    <row r="3" spans="2:8" ht="15" customHeight="1" x14ac:dyDescent="0.25">
      <c r="B3" s="2" t="s">
        <v>21</v>
      </c>
      <c r="C3" s="11"/>
      <c r="D3" s="237" t="str">
        <f>SUMMARY!D4</f>
        <v>SCMU3-23/24-0790-HO</v>
      </c>
      <c r="E3" s="358" t="s">
        <v>2</v>
      </c>
      <c r="F3" s="359"/>
      <c r="G3" s="209" t="str">
        <f>SUMMARY!F4</f>
        <v xml:space="preserve">OR TAMBO &amp; ALFRED NZO </v>
      </c>
      <c r="H3" s="11"/>
    </row>
    <row r="4" spans="2:8" ht="15" customHeight="1" x14ac:dyDescent="0.2">
      <c r="B4" s="2" t="s">
        <v>22</v>
      </c>
      <c r="C4" s="11"/>
      <c r="D4" s="2" t="str">
        <f>SUMMARY!D6</f>
        <v>BOILER &amp; CALORIFIER SYSTEM</v>
      </c>
      <c r="E4" s="2"/>
      <c r="F4" s="2"/>
      <c r="G4" s="209" t="str">
        <f>SUMMARY!F5</f>
        <v>Cluster 1</v>
      </c>
      <c r="H4" s="11"/>
    </row>
    <row r="5" spans="2:8" x14ac:dyDescent="0.2">
      <c r="B5" s="2"/>
      <c r="C5" s="2"/>
      <c r="D5" s="2"/>
      <c r="E5" s="2"/>
      <c r="F5" s="2"/>
      <c r="G5" s="6"/>
      <c r="H5" s="11"/>
    </row>
    <row r="6" spans="2:8" s="3" customFormat="1" ht="15" customHeight="1" x14ac:dyDescent="0.2">
      <c r="B6" s="3" t="s">
        <v>707</v>
      </c>
      <c r="D6" s="3" t="s">
        <v>24</v>
      </c>
    </row>
    <row r="7" spans="2:8" ht="6" customHeight="1" thickBot="1" x14ac:dyDescent="0.25">
      <c r="B7" s="4"/>
      <c r="C7" s="4"/>
      <c r="D7" s="4"/>
      <c r="E7" s="4"/>
      <c r="F7" s="4"/>
      <c r="G7" s="6"/>
      <c r="H7" s="11"/>
    </row>
    <row r="8" spans="2:8" s="8" customFormat="1" ht="39" customHeight="1" thickBot="1" x14ac:dyDescent="0.3">
      <c r="B8" s="10" t="s">
        <v>25</v>
      </c>
      <c r="C8" s="10" t="s">
        <v>26</v>
      </c>
      <c r="D8" s="10" t="s">
        <v>8</v>
      </c>
      <c r="E8" s="10" t="s">
        <v>27</v>
      </c>
      <c r="F8" s="10" t="s">
        <v>860</v>
      </c>
      <c r="G8" s="10" t="s">
        <v>861</v>
      </c>
      <c r="H8" s="10" t="s">
        <v>862</v>
      </c>
    </row>
    <row r="9" spans="2:8" s="8" customFormat="1" ht="40.5" x14ac:dyDescent="0.25">
      <c r="B9" s="21">
        <v>6</v>
      </c>
      <c r="C9" s="21" t="s">
        <v>77</v>
      </c>
      <c r="D9" s="227" t="s">
        <v>78</v>
      </c>
      <c r="E9" s="32"/>
      <c r="F9" s="32"/>
      <c r="G9" s="33"/>
      <c r="H9" s="33"/>
    </row>
    <row r="10" spans="2:8" s="8" customFormat="1" ht="20.25" customHeight="1" x14ac:dyDescent="0.25">
      <c r="B10" s="13" t="s">
        <v>30</v>
      </c>
      <c r="C10" s="13"/>
      <c r="D10" s="235" t="s">
        <v>31</v>
      </c>
      <c r="E10" s="13" t="s">
        <v>32</v>
      </c>
      <c r="F10" s="13">
        <v>1</v>
      </c>
      <c r="G10" s="37"/>
      <c r="H10" s="16"/>
    </row>
    <row r="11" spans="2:8" s="8" customFormat="1" ht="20.25" customHeight="1" x14ac:dyDescent="0.25">
      <c r="B11" s="13" t="s">
        <v>33</v>
      </c>
      <c r="C11" s="13"/>
      <c r="D11" s="235" t="s">
        <v>34</v>
      </c>
      <c r="E11" s="13" t="s">
        <v>32</v>
      </c>
      <c r="F11" s="13">
        <v>1</v>
      </c>
      <c r="G11" s="37"/>
      <c r="H11" s="16"/>
    </row>
    <row r="12" spans="2:8" s="8" customFormat="1" ht="20.25" customHeight="1" x14ac:dyDescent="0.25">
      <c r="B12" s="13" t="s">
        <v>35</v>
      </c>
      <c r="C12" s="13"/>
      <c r="D12" s="235" t="s">
        <v>36</v>
      </c>
      <c r="E12" s="13" t="s">
        <v>32</v>
      </c>
      <c r="F12" s="13">
        <v>1</v>
      </c>
      <c r="G12" s="37"/>
      <c r="H12" s="16"/>
    </row>
    <row r="13" spans="2:8" s="8" customFormat="1" ht="20.25" customHeight="1" x14ac:dyDescent="0.25">
      <c r="B13" s="13" t="s">
        <v>37</v>
      </c>
      <c r="C13" s="13"/>
      <c r="D13" s="235" t="s">
        <v>38</v>
      </c>
      <c r="E13" s="13" t="s">
        <v>32</v>
      </c>
      <c r="F13" s="13">
        <v>1</v>
      </c>
      <c r="G13" s="37"/>
      <c r="H13" s="16"/>
    </row>
    <row r="14" spans="2:8" s="8" customFormat="1" ht="20.25" customHeight="1" x14ac:dyDescent="0.25">
      <c r="B14" s="13" t="s">
        <v>39</v>
      </c>
      <c r="C14" s="13"/>
      <c r="D14" s="235" t="s">
        <v>40</v>
      </c>
      <c r="E14" s="13" t="s">
        <v>32</v>
      </c>
      <c r="F14" s="13">
        <v>1</v>
      </c>
      <c r="G14" s="37"/>
      <c r="H14" s="16"/>
    </row>
    <row r="15" spans="2:8" s="8" customFormat="1" ht="20.25" customHeight="1" x14ac:dyDescent="0.25">
      <c r="B15" s="13" t="s">
        <v>41</v>
      </c>
      <c r="C15" s="13"/>
      <c r="D15" s="235" t="s">
        <v>42</v>
      </c>
      <c r="E15" s="13" t="s">
        <v>32</v>
      </c>
      <c r="F15" s="13">
        <v>1</v>
      </c>
      <c r="G15" s="37"/>
      <c r="H15" s="16"/>
    </row>
    <row r="16" spans="2:8" s="8" customFormat="1" ht="20.25" customHeight="1" x14ac:dyDescent="0.25">
      <c r="B16" s="13" t="s">
        <v>43</v>
      </c>
      <c r="C16" s="13"/>
      <c r="D16" s="235" t="s">
        <v>44</v>
      </c>
      <c r="E16" s="13" t="s">
        <v>32</v>
      </c>
      <c r="F16" s="13">
        <v>1</v>
      </c>
      <c r="G16" s="37"/>
      <c r="H16" s="16"/>
    </row>
    <row r="17" spans="2:8" s="8" customFormat="1" ht="20.25" customHeight="1" x14ac:dyDescent="0.25">
      <c r="B17" s="13" t="s">
        <v>45</v>
      </c>
      <c r="C17" s="13"/>
      <c r="D17" s="235" t="s">
        <v>46</v>
      </c>
      <c r="E17" s="13" t="s">
        <v>32</v>
      </c>
      <c r="F17" s="13">
        <v>1</v>
      </c>
      <c r="G17" s="37"/>
      <c r="H17" s="16"/>
    </row>
    <row r="18" spans="2:8" s="8" customFormat="1" ht="20.25" customHeight="1" x14ac:dyDescent="0.25">
      <c r="B18" s="13" t="s">
        <v>47</v>
      </c>
      <c r="C18" s="13"/>
      <c r="D18" s="235" t="s">
        <v>48</v>
      </c>
      <c r="E18" s="13" t="s">
        <v>32</v>
      </c>
      <c r="F18" s="13">
        <v>1</v>
      </c>
      <c r="G18" s="37"/>
      <c r="H18" s="16"/>
    </row>
    <row r="19" spans="2:8" s="8" customFormat="1" ht="20.25" customHeight="1" x14ac:dyDescent="0.25">
      <c r="B19" s="13" t="s">
        <v>49</v>
      </c>
      <c r="C19" s="13"/>
      <c r="D19" s="235" t="s">
        <v>50</v>
      </c>
      <c r="E19" s="13" t="s">
        <v>32</v>
      </c>
      <c r="F19" s="13">
        <v>1</v>
      </c>
      <c r="G19" s="37"/>
      <c r="H19" s="16"/>
    </row>
    <row r="20" spans="2:8" s="8" customFormat="1" ht="20.25" customHeight="1" x14ac:dyDescent="0.25">
      <c r="B20" s="13" t="s">
        <v>51</v>
      </c>
      <c r="C20" s="13"/>
      <c r="D20" s="235" t="s">
        <v>52</v>
      </c>
      <c r="E20" s="13" t="s">
        <v>32</v>
      </c>
      <c r="F20" s="13">
        <v>1</v>
      </c>
      <c r="G20" s="37"/>
      <c r="H20" s="16"/>
    </row>
    <row r="21" spans="2:8" s="8" customFormat="1" ht="20.25" customHeight="1" x14ac:dyDescent="0.25">
      <c r="B21" s="13" t="s">
        <v>53</v>
      </c>
      <c r="C21" s="13"/>
      <c r="D21" s="235" t="s">
        <v>54</v>
      </c>
      <c r="E21" s="13" t="s">
        <v>32</v>
      </c>
      <c r="F21" s="13">
        <v>1</v>
      </c>
      <c r="G21" s="37"/>
      <c r="H21" s="16"/>
    </row>
    <row r="22" spans="2:8" s="8" customFormat="1" ht="20.25" customHeight="1" x14ac:dyDescent="0.25">
      <c r="B22" s="13" t="s">
        <v>55</v>
      </c>
      <c r="C22" s="13"/>
      <c r="D22" s="235" t="s">
        <v>56</v>
      </c>
      <c r="E22" s="13" t="s">
        <v>32</v>
      </c>
      <c r="F22" s="13">
        <v>1</v>
      </c>
      <c r="G22" s="37"/>
      <c r="H22" s="16"/>
    </row>
    <row r="23" spans="2:8" s="8" customFormat="1" ht="20.25" customHeight="1" x14ac:dyDescent="0.25">
      <c r="B23" s="13" t="s">
        <v>57</v>
      </c>
      <c r="C23" s="13"/>
      <c r="D23" s="235" t="s">
        <v>58</v>
      </c>
      <c r="E23" s="13" t="s">
        <v>32</v>
      </c>
      <c r="F23" s="13">
        <v>1</v>
      </c>
      <c r="G23" s="37"/>
      <c r="H23" s="16"/>
    </row>
    <row r="24" spans="2:8" s="8" customFormat="1" ht="20.25" customHeight="1" x14ac:dyDescent="0.25">
      <c r="B24" s="13" t="s">
        <v>59</v>
      </c>
      <c r="C24" s="13"/>
      <c r="D24" s="235" t="s">
        <v>60</v>
      </c>
      <c r="E24" s="13" t="s">
        <v>32</v>
      </c>
      <c r="F24" s="13">
        <v>1</v>
      </c>
      <c r="G24" s="37"/>
      <c r="H24" s="16"/>
    </row>
    <row r="25" spans="2:8" s="8" customFormat="1" ht="20.25" customHeight="1" x14ac:dyDescent="0.25">
      <c r="B25" s="13" t="s">
        <v>61</v>
      </c>
      <c r="C25" s="13"/>
      <c r="D25" s="81" t="s">
        <v>62</v>
      </c>
      <c r="E25" s="13" t="s">
        <v>32</v>
      </c>
      <c r="F25" s="13">
        <v>1</v>
      </c>
      <c r="G25" s="37"/>
      <c r="H25" s="16"/>
    </row>
    <row r="26" spans="2:8" s="8" customFormat="1" ht="20.25" customHeight="1" x14ac:dyDescent="0.25">
      <c r="B26" s="13" t="s">
        <v>713</v>
      </c>
      <c r="C26" s="13"/>
      <c r="D26" s="82" t="s">
        <v>716</v>
      </c>
      <c r="E26" s="248" t="s">
        <v>32</v>
      </c>
      <c r="F26" s="13">
        <v>1</v>
      </c>
      <c r="G26" s="37"/>
      <c r="H26" s="16"/>
    </row>
    <row r="27" spans="2:8" s="8" customFormat="1" ht="20.25" customHeight="1" x14ac:dyDescent="0.25">
      <c r="B27" s="228" t="s">
        <v>714</v>
      </c>
      <c r="C27" s="13"/>
      <c r="D27" s="253" t="s">
        <v>717</v>
      </c>
      <c r="E27" s="248" t="s">
        <v>32</v>
      </c>
      <c r="F27" s="13">
        <v>1</v>
      </c>
      <c r="G27" s="37"/>
      <c r="H27" s="16"/>
    </row>
    <row r="28" spans="2:8" s="8" customFormat="1" ht="20.25" customHeight="1" x14ac:dyDescent="0.25">
      <c r="B28" s="13" t="s">
        <v>715</v>
      </c>
      <c r="C28" s="13"/>
      <c r="D28" s="253" t="s">
        <v>718</v>
      </c>
      <c r="E28" s="248" t="s">
        <v>32</v>
      </c>
      <c r="F28" s="13">
        <v>1</v>
      </c>
      <c r="G28" s="37"/>
      <c r="H28" s="16"/>
    </row>
    <row r="29" spans="2:8" s="8" customFormat="1" ht="15" thickBot="1" x14ac:dyDescent="0.3">
      <c r="B29" s="15"/>
      <c r="C29" s="15"/>
      <c r="D29" s="17"/>
      <c r="E29" s="15"/>
      <c r="F29" s="15"/>
      <c r="G29" s="18"/>
      <c r="H29" s="18"/>
    </row>
    <row r="30" spans="2:8" s="8" customFormat="1" ht="20.25" customHeight="1" thickBot="1" x14ac:dyDescent="0.3">
      <c r="B30" s="19" t="s">
        <v>63</v>
      </c>
      <c r="C30" s="19"/>
      <c r="D30" s="19"/>
      <c r="E30" s="19"/>
      <c r="F30" s="19"/>
      <c r="G30" s="20"/>
      <c r="H30" s="49"/>
    </row>
    <row r="31" spans="2:8" ht="5.25" customHeight="1" x14ac:dyDescent="0.2">
      <c r="B31" s="4"/>
      <c r="C31" s="4"/>
      <c r="D31" s="4"/>
      <c r="E31" s="4"/>
      <c r="F31" s="4"/>
      <c r="G31" s="6"/>
      <c r="H31" s="6"/>
    </row>
    <row r="32" spans="2:8" x14ac:dyDescent="0.2">
      <c r="B32" s="4"/>
      <c r="C32" s="4"/>
      <c r="D32" s="4"/>
      <c r="E32" s="4"/>
      <c r="F32" s="4"/>
      <c r="G32" s="6"/>
      <c r="H32" s="6"/>
    </row>
    <row r="33" spans="2:8" x14ac:dyDescent="0.2">
      <c r="B33" s="4"/>
      <c r="C33" s="4"/>
      <c r="D33" s="4"/>
      <c r="E33" s="4"/>
      <c r="F33" s="4"/>
      <c r="G33" s="6"/>
      <c r="H33" s="6"/>
    </row>
    <row r="34" spans="2:8" x14ac:dyDescent="0.2">
      <c r="B34" s="4"/>
      <c r="C34" s="4"/>
      <c r="D34" s="4"/>
      <c r="E34" s="4"/>
      <c r="F34" s="4"/>
      <c r="G34" s="6"/>
      <c r="H34" s="6"/>
    </row>
    <row r="35" spans="2:8" x14ac:dyDescent="0.2">
      <c r="B35" s="4"/>
      <c r="C35" s="4"/>
      <c r="D35" s="4"/>
      <c r="E35" s="4"/>
      <c r="F35" s="4"/>
      <c r="G35" s="6"/>
      <c r="H35" s="6"/>
    </row>
    <row r="36" spans="2:8" x14ac:dyDescent="0.2">
      <c r="B36" s="4"/>
      <c r="C36" s="4"/>
      <c r="D36" s="4"/>
      <c r="E36" s="4"/>
      <c r="F36" s="4"/>
      <c r="G36" s="6"/>
      <c r="H36" s="6"/>
    </row>
    <row r="37" spans="2:8" x14ac:dyDescent="0.2">
      <c r="B37" s="4"/>
      <c r="C37" s="4"/>
      <c r="D37" s="4"/>
      <c r="E37" s="4"/>
      <c r="F37" s="4"/>
      <c r="G37" s="6"/>
      <c r="H37" s="6"/>
    </row>
    <row r="38" spans="2:8" x14ac:dyDescent="0.2">
      <c r="B38" s="4"/>
      <c r="C38" s="4"/>
      <c r="D38" s="4"/>
      <c r="E38" s="4"/>
      <c r="F38" s="4"/>
      <c r="G38" s="6"/>
      <c r="H38" s="6"/>
    </row>
    <row r="39" spans="2:8" x14ac:dyDescent="0.2">
      <c r="B39" s="4"/>
      <c r="C39" s="4"/>
      <c r="D39" s="4"/>
      <c r="E39" s="4"/>
      <c r="F39" s="4"/>
      <c r="G39" s="6"/>
      <c r="H39" s="6"/>
    </row>
    <row r="40" spans="2:8" x14ac:dyDescent="0.2">
      <c r="B40" s="4"/>
      <c r="C40" s="4"/>
      <c r="D40" s="4"/>
      <c r="E40" s="4"/>
      <c r="F40" s="4"/>
      <c r="G40" s="6"/>
      <c r="H40" s="6"/>
    </row>
    <row r="41" spans="2:8" x14ac:dyDescent="0.2">
      <c r="B41" s="4"/>
      <c r="C41" s="4"/>
      <c r="D41" s="4"/>
      <c r="E41" s="4"/>
      <c r="F41" s="4"/>
      <c r="G41" s="6"/>
      <c r="H41" s="6"/>
    </row>
    <row r="42" spans="2:8" x14ac:dyDescent="0.2">
      <c r="B42" s="4"/>
      <c r="C42" s="4"/>
      <c r="D42" s="4"/>
      <c r="E42" s="4"/>
      <c r="F42" s="4"/>
      <c r="G42" s="6"/>
      <c r="H42" s="6"/>
    </row>
    <row r="43" spans="2:8" x14ac:dyDescent="0.2">
      <c r="B43" s="4"/>
      <c r="C43" s="4"/>
      <c r="D43" s="4"/>
      <c r="E43" s="4"/>
      <c r="F43" s="4"/>
      <c r="G43" s="6"/>
      <c r="H43" s="6"/>
    </row>
    <row r="44" spans="2:8" x14ac:dyDescent="0.2">
      <c r="B44" s="4"/>
      <c r="C44" s="4"/>
      <c r="D44" s="4"/>
      <c r="E44" s="4"/>
      <c r="F44" s="4"/>
      <c r="G44" s="6"/>
      <c r="H44" s="6"/>
    </row>
    <row r="45" spans="2:8" x14ac:dyDescent="0.2">
      <c r="B45" s="4"/>
      <c r="C45" s="4"/>
      <c r="D45" s="4"/>
      <c r="E45" s="4"/>
      <c r="F45" s="4"/>
      <c r="G45" s="6"/>
      <c r="H45" s="6"/>
    </row>
    <row r="46" spans="2:8" x14ac:dyDescent="0.2">
      <c r="B46" s="4"/>
      <c r="C46" s="4"/>
      <c r="D46" s="4"/>
      <c r="E46" s="4"/>
      <c r="F46" s="4"/>
      <c r="G46" s="6"/>
      <c r="H46" s="6"/>
    </row>
    <row r="47" spans="2:8" x14ac:dyDescent="0.2">
      <c r="B47" s="4"/>
      <c r="C47" s="4"/>
      <c r="D47" s="4"/>
      <c r="E47" s="4"/>
      <c r="F47" s="4"/>
      <c r="G47" s="6"/>
      <c r="H47" s="6"/>
    </row>
    <row r="48" spans="2:8" x14ac:dyDescent="0.2">
      <c r="B48" s="4"/>
      <c r="C48" s="4"/>
      <c r="D48" s="4"/>
      <c r="E48" s="4"/>
      <c r="F48" s="4"/>
      <c r="G48" s="6"/>
      <c r="H48" s="6"/>
    </row>
    <row r="49" spans="2:8" x14ac:dyDescent="0.2">
      <c r="B49" s="4"/>
      <c r="C49" s="4"/>
      <c r="D49" s="4"/>
      <c r="E49" s="4"/>
      <c r="F49" s="4"/>
      <c r="G49" s="6"/>
      <c r="H49" s="6"/>
    </row>
    <row r="50" spans="2:8" x14ac:dyDescent="0.2">
      <c r="B50" s="4"/>
      <c r="C50" s="4"/>
      <c r="D50" s="4"/>
      <c r="E50" s="4"/>
      <c r="F50" s="4"/>
      <c r="G50" s="6"/>
      <c r="H50" s="6"/>
    </row>
    <row r="51" spans="2:8" x14ac:dyDescent="0.2">
      <c r="B51" s="4"/>
      <c r="C51" s="4"/>
      <c r="D51" s="4"/>
      <c r="E51" s="4"/>
      <c r="F51" s="4"/>
      <c r="G51" s="6"/>
      <c r="H51" s="6"/>
    </row>
    <row r="52" spans="2:8" x14ac:dyDescent="0.2">
      <c r="B52" s="4"/>
      <c r="C52" s="4"/>
      <c r="D52" s="4"/>
      <c r="E52" s="4"/>
      <c r="F52" s="4"/>
      <c r="G52" s="6"/>
      <c r="H52" s="6"/>
    </row>
    <row r="53" spans="2:8" x14ac:dyDescent="0.2">
      <c r="B53" s="4"/>
      <c r="C53" s="4"/>
      <c r="D53" s="4"/>
      <c r="E53" s="4"/>
      <c r="F53" s="4"/>
      <c r="G53" s="6"/>
      <c r="H53" s="6"/>
    </row>
    <row r="54" spans="2:8" x14ac:dyDescent="0.2">
      <c r="B54" s="4"/>
      <c r="C54" s="4"/>
      <c r="D54" s="4"/>
      <c r="E54" s="4"/>
      <c r="F54" s="4"/>
      <c r="G54" s="6"/>
      <c r="H54" s="6"/>
    </row>
    <row r="55" spans="2:8" x14ac:dyDescent="0.2">
      <c r="B55" s="4"/>
      <c r="C55" s="4"/>
      <c r="D55" s="4"/>
      <c r="E55" s="4"/>
      <c r="F55" s="4"/>
      <c r="G55" s="6"/>
      <c r="H55" s="6"/>
    </row>
    <row r="56" spans="2:8" x14ac:dyDescent="0.2">
      <c r="B56" s="4"/>
      <c r="C56" s="4"/>
      <c r="D56" s="4"/>
      <c r="E56" s="4"/>
      <c r="F56" s="4"/>
      <c r="G56" s="6"/>
      <c r="H56" s="6"/>
    </row>
    <row r="57" spans="2:8" x14ac:dyDescent="0.2">
      <c r="B57" s="4"/>
      <c r="C57" s="4"/>
      <c r="D57" s="4"/>
      <c r="E57" s="4"/>
      <c r="F57" s="4"/>
      <c r="G57" s="6"/>
      <c r="H57" s="6"/>
    </row>
    <row r="58" spans="2:8" x14ac:dyDescent="0.2">
      <c r="B58" s="4"/>
      <c r="C58" s="4"/>
      <c r="D58" s="4"/>
      <c r="E58" s="4"/>
      <c r="F58" s="4"/>
      <c r="G58" s="6"/>
      <c r="H58" s="6"/>
    </row>
    <row r="59" spans="2:8" x14ac:dyDescent="0.2">
      <c r="B59" s="4"/>
      <c r="C59" s="4"/>
      <c r="D59" s="4"/>
      <c r="E59" s="4"/>
      <c r="F59" s="4"/>
      <c r="G59" s="6"/>
      <c r="H59" s="6"/>
    </row>
    <row r="60" spans="2:8" x14ac:dyDescent="0.2">
      <c r="B60" s="4"/>
      <c r="C60" s="4"/>
      <c r="D60" s="4"/>
      <c r="E60" s="4"/>
      <c r="F60" s="4"/>
      <c r="G60" s="6"/>
      <c r="H60" s="6"/>
    </row>
    <row r="61" spans="2:8" x14ac:dyDescent="0.2">
      <c r="B61" s="4"/>
      <c r="C61" s="4"/>
      <c r="D61" s="4"/>
      <c r="E61" s="4"/>
      <c r="F61" s="4"/>
      <c r="G61" s="6"/>
      <c r="H61" s="6"/>
    </row>
    <row r="62" spans="2:8" x14ac:dyDescent="0.2">
      <c r="B62" s="4"/>
      <c r="C62" s="4"/>
      <c r="D62" s="4"/>
      <c r="E62" s="4"/>
      <c r="F62" s="4"/>
      <c r="G62" s="6"/>
      <c r="H62" s="6"/>
    </row>
    <row r="63" spans="2:8" x14ac:dyDescent="0.2">
      <c r="B63" s="4"/>
      <c r="C63" s="4"/>
      <c r="D63" s="4"/>
      <c r="E63" s="4"/>
      <c r="F63" s="4"/>
      <c r="G63" s="6"/>
      <c r="H63" s="6"/>
    </row>
    <row r="64" spans="2:8" x14ac:dyDescent="0.2">
      <c r="B64" s="4"/>
      <c r="C64" s="4"/>
      <c r="D64" s="4"/>
      <c r="E64" s="4"/>
      <c r="F64" s="4"/>
      <c r="G64" s="11"/>
      <c r="H64" s="11"/>
    </row>
    <row r="65" spans="2:6" x14ac:dyDescent="0.2">
      <c r="B65" s="4"/>
      <c r="C65" s="4"/>
      <c r="D65" s="4"/>
      <c r="E65" s="4"/>
      <c r="F65" s="4"/>
    </row>
    <row r="66" spans="2:6" x14ac:dyDescent="0.2">
      <c r="B66" s="4"/>
      <c r="C66" s="4"/>
      <c r="D66" s="4"/>
      <c r="E66" s="4"/>
      <c r="F66" s="4"/>
    </row>
    <row r="67" spans="2:6" x14ac:dyDescent="0.2">
      <c r="B67" s="4"/>
      <c r="C67" s="4"/>
      <c r="D67" s="4"/>
      <c r="E67" s="4"/>
      <c r="F67" s="4"/>
    </row>
    <row r="68" spans="2:6" x14ac:dyDescent="0.2">
      <c r="B68" s="4"/>
      <c r="C68" s="4"/>
      <c r="D68" s="4"/>
      <c r="E68" s="4"/>
      <c r="F68" s="4"/>
    </row>
    <row r="69" spans="2:6" x14ac:dyDescent="0.2">
      <c r="B69" s="4"/>
      <c r="C69" s="4"/>
      <c r="D69" s="4"/>
      <c r="E69" s="4"/>
      <c r="F69" s="4"/>
    </row>
    <row r="70" spans="2:6" x14ac:dyDescent="0.2">
      <c r="B70" s="4"/>
      <c r="C70" s="4"/>
      <c r="D70" s="4"/>
      <c r="E70" s="4"/>
      <c r="F70" s="4"/>
    </row>
    <row r="71" spans="2:6" x14ac:dyDescent="0.2">
      <c r="B71" s="4"/>
      <c r="C71" s="4"/>
      <c r="D71" s="4"/>
      <c r="E71" s="4"/>
      <c r="F71" s="4"/>
    </row>
    <row r="72" spans="2:6" x14ac:dyDescent="0.2">
      <c r="B72" s="4"/>
      <c r="C72" s="4"/>
      <c r="D72" s="4"/>
      <c r="E72" s="4"/>
      <c r="F72" s="4"/>
    </row>
    <row r="73" spans="2:6" x14ac:dyDescent="0.2">
      <c r="B73" s="4"/>
      <c r="C73" s="4"/>
      <c r="D73" s="4"/>
      <c r="E73" s="4"/>
      <c r="F73" s="4"/>
    </row>
    <row r="74" spans="2:6" x14ac:dyDescent="0.2">
      <c r="B74" s="4"/>
      <c r="C74" s="4"/>
      <c r="D74" s="4"/>
      <c r="E74" s="4"/>
      <c r="F74" s="4"/>
    </row>
    <row r="75" spans="2:6" x14ac:dyDescent="0.2">
      <c r="B75" s="4"/>
      <c r="C75" s="4"/>
      <c r="D75" s="4"/>
      <c r="E75" s="4"/>
      <c r="F75" s="4"/>
    </row>
    <row r="76" spans="2:6" x14ac:dyDescent="0.2">
      <c r="B76" s="4"/>
      <c r="C76" s="4"/>
      <c r="D76" s="4"/>
      <c r="E76" s="4"/>
      <c r="F76" s="4"/>
    </row>
    <row r="77" spans="2:6" x14ac:dyDescent="0.2">
      <c r="B77" s="4"/>
      <c r="C77" s="4"/>
      <c r="D77" s="4"/>
      <c r="E77" s="4"/>
      <c r="F77" s="4"/>
    </row>
    <row r="78" spans="2:6" x14ac:dyDescent="0.2">
      <c r="B78" s="4"/>
      <c r="C78" s="4"/>
      <c r="D78" s="4"/>
      <c r="E78" s="4"/>
      <c r="F78" s="4"/>
    </row>
    <row r="79" spans="2:6" x14ac:dyDescent="0.2">
      <c r="B79" s="4"/>
      <c r="C79" s="4"/>
      <c r="D79" s="4"/>
      <c r="E79" s="4"/>
      <c r="F79" s="4"/>
    </row>
  </sheetData>
  <mergeCells count="2">
    <mergeCell ref="E3:F3"/>
    <mergeCell ref="B2:H2"/>
  </mergeCells>
  <phoneticPr fontId="25" type="noConversion"/>
  <printOptions horizontalCentered="1"/>
  <pageMargins left="0.19685039370078741" right="3.937007874015748E-2" top="0.43307086614173229" bottom="0.35433070866141736" header="0.31496062992125984" footer="0.31496062992125984"/>
  <pageSetup paperSize="9" scale="82" firstPageNumber="11" fitToHeight="0" orientation="portrait" useFirstPageNumber="1" r:id="rId1"/>
  <headerFooter>
    <oddFooter>&amp;R&amp;"Arial,Regular"&amp;P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E8BCE-4863-45AB-BB57-1F9076FE6F70}">
  <sheetPr>
    <tabColor theme="4" tint="0.39997558519241921"/>
    <pageSetUpPr fitToPage="1"/>
  </sheetPr>
  <dimension ref="B1:V72"/>
  <sheetViews>
    <sheetView view="pageBreakPreview" zoomScale="90" zoomScaleNormal="70" zoomScaleSheetLayoutView="90" workbookViewId="0">
      <selection activeCell="K34" sqref="K34"/>
    </sheetView>
  </sheetViews>
  <sheetFormatPr defaultColWidth="9.140625" defaultRowHeight="14.25" x14ac:dyDescent="0.2"/>
  <cols>
    <col min="1" max="1" width="1.140625" style="5" customWidth="1"/>
    <col min="2" max="2" width="9.7109375" style="5" customWidth="1"/>
    <col min="3" max="3" width="11" style="5" customWidth="1"/>
    <col min="4" max="4" width="52.7109375" style="5" customWidth="1"/>
    <col min="5" max="5" width="8.85546875" style="5" customWidth="1"/>
    <col min="6" max="6" width="7.7109375" style="5" customWidth="1"/>
    <col min="7" max="7" width="14.28515625" style="5" customWidth="1"/>
    <col min="8" max="8" width="19" style="5" customWidth="1"/>
    <col min="9" max="22" width="9.140625" style="47"/>
    <col min="23" max="16384" width="9.140625" style="5"/>
  </cols>
  <sheetData>
    <row r="1" spans="2:22" ht="18" x14ac:dyDescent="0.25">
      <c r="B1" s="2"/>
      <c r="C1" s="2"/>
      <c r="D1" s="7"/>
      <c r="E1" s="1"/>
      <c r="F1" s="1"/>
      <c r="G1" s="6"/>
      <c r="H1" s="11"/>
      <c r="I1" s="245"/>
      <c r="J1" s="245"/>
      <c r="K1" s="245"/>
      <c r="L1" s="245"/>
      <c r="M1" s="245"/>
      <c r="N1" s="245"/>
      <c r="O1" s="245"/>
      <c r="P1" s="245"/>
      <c r="Q1" s="245"/>
      <c r="R1" s="245"/>
      <c r="S1" s="245"/>
      <c r="T1" s="245"/>
      <c r="U1" s="245"/>
      <c r="V1" s="245"/>
    </row>
    <row r="2" spans="2:22" s="238" customFormat="1" ht="25.9" customHeight="1" x14ac:dyDescent="0.2">
      <c r="B2" s="360" t="s">
        <v>0</v>
      </c>
      <c r="C2" s="360"/>
      <c r="D2" s="360"/>
      <c r="E2" s="360"/>
      <c r="F2" s="360"/>
      <c r="G2" s="360"/>
      <c r="H2" s="360"/>
    </row>
    <row r="3" spans="2:22" ht="15" customHeight="1" x14ac:dyDescent="0.25">
      <c r="B3" s="2" t="s">
        <v>21</v>
      </c>
      <c r="C3" s="11"/>
      <c r="D3" s="237" t="str">
        <f>SUMMARY!D4</f>
        <v>SCMU3-23/24-0790-HO</v>
      </c>
      <c r="E3" s="358" t="s">
        <v>2</v>
      </c>
      <c r="F3" s="359"/>
      <c r="G3" s="209" t="str">
        <f>'SCHED 1B-1_OR'!G3</f>
        <v xml:space="preserve">OR TAMBO &amp; ALFRED NZO </v>
      </c>
      <c r="H3" s="11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</row>
    <row r="4" spans="2:22" ht="15" customHeight="1" x14ac:dyDescent="0.2">
      <c r="B4" s="2" t="s">
        <v>22</v>
      </c>
      <c r="C4" s="11"/>
      <c r="D4" s="2" t="str">
        <f>SUMMARY!D6</f>
        <v>BOILER &amp; CALORIFIER SYSTEM</v>
      </c>
      <c r="E4" s="2"/>
      <c r="F4" s="2"/>
      <c r="G4" s="209" t="str">
        <f>SUMMARY!F5</f>
        <v>Cluster 1</v>
      </c>
      <c r="H4" s="11"/>
      <c r="I4" s="245"/>
      <c r="J4" s="245"/>
      <c r="K4" s="245"/>
      <c r="L4" s="245"/>
      <c r="M4" s="245"/>
      <c r="N4" s="245"/>
      <c r="O4" s="245"/>
      <c r="P4" s="245"/>
      <c r="Q4" s="245"/>
      <c r="R4" s="245"/>
      <c r="S4" s="245"/>
      <c r="T4" s="245"/>
      <c r="U4" s="245"/>
      <c r="V4" s="245"/>
    </row>
    <row r="5" spans="2:22" x14ac:dyDescent="0.2">
      <c r="B5" s="2"/>
      <c r="C5" s="2"/>
      <c r="D5" s="2"/>
      <c r="E5" s="2"/>
      <c r="F5" s="2"/>
      <c r="G5" s="6"/>
      <c r="H5" s="11"/>
      <c r="I5" s="245"/>
      <c r="J5" s="245"/>
      <c r="K5" s="245"/>
      <c r="L5" s="245"/>
      <c r="M5" s="245"/>
      <c r="N5" s="245"/>
      <c r="O5" s="245"/>
      <c r="P5" s="245"/>
      <c r="Q5" s="245"/>
      <c r="R5" s="245"/>
      <c r="S5" s="245"/>
      <c r="T5" s="245"/>
      <c r="U5" s="245"/>
      <c r="V5" s="245"/>
    </row>
    <row r="6" spans="2:22" s="3" customFormat="1" ht="15" customHeight="1" x14ac:dyDescent="0.2">
      <c r="B6" s="3" t="s">
        <v>79</v>
      </c>
      <c r="D6" s="3" t="s">
        <v>80</v>
      </c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</row>
    <row r="7" spans="2:22" ht="6" customHeight="1" thickBot="1" x14ac:dyDescent="0.25">
      <c r="B7" s="4"/>
      <c r="C7" s="4"/>
      <c r="D7" s="4"/>
      <c r="E7" s="4"/>
      <c r="F7" s="4"/>
      <c r="G7" s="6"/>
      <c r="H7" s="11"/>
      <c r="I7" s="245"/>
      <c r="J7" s="245"/>
      <c r="K7" s="245"/>
      <c r="L7" s="245"/>
      <c r="M7" s="245"/>
      <c r="N7" s="245"/>
      <c r="O7" s="245"/>
      <c r="P7" s="245"/>
      <c r="Q7" s="245"/>
      <c r="R7" s="245"/>
      <c r="S7" s="245"/>
      <c r="T7" s="245"/>
      <c r="U7" s="245"/>
      <c r="V7" s="245"/>
    </row>
    <row r="8" spans="2:22" s="8" customFormat="1" ht="39" customHeight="1" thickBot="1" x14ac:dyDescent="0.3">
      <c r="B8" s="10" t="s">
        <v>25</v>
      </c>
      <c r="C8" s="10" t="s">
        <v>26</v>
      </c>
      <c r="D8" s="10" t="s">
        <v>8</v>
      </c>
      <c r="E8" s="10" t="s">
        <v>27</v>
      </c>
      <c r="F8" s="10" t="s">
        <v>860</v>
      </c>
      <c r="G8" s="10" t="s">
        <v>861</v>
      </c>
      <c r="H8" s="10" t="s">
        <v>862</v>
      </c>
      <c r="I8" s="246"/>
      <c r="J8" s="246"/>
      <c r="K8" s="246"/>
      <c r="L8" s="246"/>
      <c r="M8" s="246"/>
      <c r="N8" s="246"/>
      <c r="O8" s="246"/>
      <c r="P8" s="246"/>
      <c r="Q8" s="246"/>
      <c r="R8" s="246"/>
      <c r="S8" s="246"/>
      <c r="T8" s="246"/>
      <c r="U8" s="246"/>
      <c r="V8" s="246"/>
    </row>
    <row r="9" spans="2:22" s="8" customFormat="1" ht="53.25" customHeight="1" x14ac:dyDescent="0.25">
      <c r="B9" s="30">
        <v>1</v>
      </c>
      <c r="C9" s="21" t="s">
        <v>28</v>
      </c>
      <c r="D9" s="22" t="s">
        <v>81</v>
      </c>
      <c r="E9" s="21"/>
      <c r="F9" s="21"/>
      <c r="G9" s="23"/>
      <c r="H9" s="23"/>
      <c r="I9" s="246"/>
      <c r="J9" s="246"/>
      <c r="K9" s="246"/>
      <c r="L9" s="246"/>
      <c r="M9" s="246"/>
      <c r="N9" s="246"/>
      <c r="O9" s="246"/>
      <c r="P9" s="246"/>
      <c r="Q9" s="246"/>
      <c r="R9" s="246"/>
      <c r="S9" s="246"/>
      <c r="T9" s="246"/>
      <c r="U9" s="246"/>
      <c r="V9" s="246"/>
    </row>
    <row r="10" spans="2:22" s="8" customFormat="1" ht="20.25" customHeight="1" x14ac:dyDescent="0.25">
      <c r="B10" s="13" t="s">
        <v>30</v>
      </c>
      <c r="C10" s="13"/>
      <c r="D10" s="235" t="s">
        <v>31</v>
      </c>
      <c r="E10" s="13" t="s">
        <v>32</v>
      </c>
      <c r="F10" s="13">
        <v>1</v>
      </c>
      <c r="G10" s="37"/>
      <c r="H10" s="16"/>
      <c r="I10" s="246"/>
      <c r="J10" s="246"/>
      <c r="K10" s="246"/>
      <c r="L10" s="246"/>
      <c r="M10" s="246"/>
      <c r="N10" s="246"/>
      <c r="O10" s="246"/>
      <c r="P10" s="246"/>
      <c r="Q10" s="246"/>
      <c r="R10" s="246"/>
      <c r="S10" s="246"/>
      <c r="T10" s="246"/>
      <c r="U10" s="246"/>
      <c r="V10" s="246"/>
    </row>
    <row r="11" spans="2:22" s="8" customFormat="1" ht="20.25" customHeight="1" x14ac:dyDescent="0.25">
      <c r="B11" s="13" t="s">
        <v>33</v>
      </c>
      <c r="C11" s="13"/>
      <c r="D11" s="235" t="s">
        <v>34</v>
      </c>
      <c r="E11" s="13" t="s">
        <v>32</v>
      </c>
      <c r="F11" s="13">
        <v>1</v>
      </c>
      <c r="G11" s="37"/>
      <c r="H11" s="16"/>
      <c r="I11" s="246"/>
      <c r="J11" s="246"/>
      <c r="K11" s="246"/>
      <c r="L11" s="246"/>
      <c r="M11" s="246"/>
      <c r="N11" s="246"/>
      <c r="O11" s="246"/>
      <c r="P11" s="246"/>
      <c r="Q11" s="246"/>
      <c r="R11" s="246"/>
      <c r="S11" s="246"/>
      <c r="T11" s="246"/>
      <c r="U11" s="246"/>
      <c r="V11" s="246"/>
    </row>
    <row r="12" spans="2:22" s="8" customFormat="1" ht="20.25" customHeight="1" x14ac:dyDescent="0.25">
      <c r="B12" s="13" t="s">
        <v>35</v>
      </c>
      <c r="C12" s="13"/>
      <c r="D12" s="235" t="s">
        <v>36</v>
      </c>
      <c r="E12" s="13" t="s">
        <v>32</v>
      </c>
      <c r="F12" s="13">
        <v>1</v>
      </c>
      <c r="G12" s="37"/>
      <c r="H12" s="16"/>
      <c r="I12" s="246"/>
      <c r="J12" s="246"/>
      <c r="K12" s="246"/>
      <c r="L12" s="246"/>
      <c r="M12" s="246"/>
      <c r="N12" s="246"/>
      <c r="O12" s="246"/>
      <c r="P12" s="246"/>
      <c r="Q12" s="246"/>
      <c r="R12" s="246"/>
      <c r="S12" s="246"/>
      <c r="T12" s="246"/>
      <c r="U12" s="246"/>
      <c r="V12" s="246"/>
    </row>
    <row r="13" spans="2:22" s="8" customFormat="1" ht="20.25" customHeight="1" x14ac:dyDescent="0.25">
      <c r="B13" s="13" t="s">
        <v>37</v>
      </c>
      <c r="C13" s="13"/>
      <c r="D13" s="235" t="s">
        <v>38</v>
      </c>
      <c r="E13" s="13" t="s">
        <v>32</v>
      </c>
      <c r="F13" s="13">
        <v>1</v>
      </c>
      <c r="G13" s="37"/>
      <c r="H13" s="16"/>
      <c r="I13" s="246"/>
      <c r="J13" s="246"/>
      <c r="K13" s="246"/>
      <c r="L13" s="246"/>
      <c r="M13" s="246"/>
      <c r="N13" s="246"/>
      <c r="O13" s="246"/>
      <c r="P13" s="246"/>
      <c r="Q13" s="246"/>
      <c r="R13" s="246"/>
      <c r="S13" s="246"/>
      <c r="T13" s="246"/>
      <c r="U13" s="246"/>
      <c r="V13" s="246"/>
    </row>
    <row r="14" spans="2:22" s="8" customFormat="1" ht="20.25" customHeight="1" x14ac:dyDescent="0.25">
      <c r="B14" s="13" t="s">
        <v>39</v>
      </c>
      <c r="C14" s="13"/>
      <c r="D14" s="235" t="s">
        <v>40</v>
      </c>
      <c r="E14" s="13" t="s">
        <v>32</v>
      </c>
      <c r="F14" s="13">
        <v>1</v>
      </c>
      <c r="G14" s="37"/>
      <c r="H14" s="16"/>
      <c r="I14" s="246"/>
      <c r="J14" s="246"/>
      <c r="K14" s="246"/>
      <c r="L14" s="246"/>
      <c r="M14" s="246"/>
      <c r="N14" s="246"/>
      <c r="O14" s="246"/>
      <c r="P14" s="246"/>
      <c r="Q14" s="246"/>
      <c r="R14" s="246"/>
      <c r="S14" s="246"/>
      <c r="T14" s="246"/>
      <c r="U14" s="246"/>
      <c r="V14" s="246"/>
    </row>
    <row r="15" spans="2:22" s="8" customFormat="1" ht="20.25" customHeight="1" x14ac:dyDescent="0.25">
      <c r="B15" s="13" t="s">
        <v>41</v>
      </c>
      <c r="C15" s="13"/>
      <c r="D15" s="235" t="s">
        <v>42</v>
      </c>
      <c r="E15" s="13" t="s">
        <v>32</v>
      </c>
      <c r="F15" s="13">
        <v>1</v>
      </c>
      <c r="G15" s="37"/>
      <c r="H15" s="16"/>
      <c r="I15" s="246"/>
      <c r="J15" s="246"/>
      <c r="K15" s="246"/>
      <c r="L15" s="246"/>
      <c r="M15" s="246"/>
      <c r="N15" s="246"/>
      <c r="O15" s="246"/>
      <c r="P15" s="246"/>
      <c r="Q15" s="246"/>
      <c r="R15" s="246"/>
      <c r="S15" s="246"/>
      <c r="T15" s="246"/>
      <c r="U15" s="246"/>
      <c r="V15" s="246"/>
    </row>
    <row r="16" spans="2:22" s="8" customFormat="1" ht="20.25" customHeight="1" x14ac:dyDescent="0.25">
      <c r="B16" s="13" t="s">
        <v>43</v>
      </c>
      <c r="C16" s="13"/>
      <c r="D16" s="235" t="s">
        <v>44</v>
      </c>
      <c r="E16" s="13" t="s">
        <v>32</v>
      </c>
      <c r="F16" s="13">
        <v>1</v>
      </c>
      <c r="G16" s="37"/>
      <c r="H16" s="16"/>
      <c r="I16" s="246"/>
      <c r="J16" s="246"/>
      <c r="K16" s="246"/>
      <c r="L16" s="246"/>
      <c r="M16" s="246"/>
      <c r="N16" s="246"/>
      <c r="O16" s="246"/>
      <c r="P16" s="246"/>
      <c r="Q16" s="246"/>
      <c r="R16" s="246"/>
      <c r="S16" s="246"/>
      <c r="T16" s="246"/>
      <c r="U16" s="246"/>
      <c r="V16" s="246"/>
    </row>
    <row r="17" spans="2:22" s="8" customFormat="1" ht="20.25" customHeight="1" x14ac:dyDescent="0.25">
      <c r="B17" s="13" t="s">
        <v>45</v>
      </c>
      <c r="C17" s="13"/>
      <c r="D17" s="235" t="s">
        <v>46</v>
      </c>
      <c r="E17" s="13" t="s">
        <v>32</v>
      </c>
      <c r="F17" s="13">
        <v>1</v>
      </c>
      <c r="G17" s="37"/>
      <c r="H17" s="16"/>
      <c r="I17" s="246"/>
      <c r="J17" s="246"/>
      <c r="K17" s="246"/>
      <c r="L17" s="246"/>
      <c r="M17" s="246"/>
      <c r="N17" s="246"/>
      <c r="O17" s="246"/>
      <c r="P17" s="246"/>
      <c r="Q17" s="246"/>
      <c r="R17" s="246"/>
      <c r="S17" s="246"/>
      <c r="T17" s="246"/>
      <c r="U17" s="246"/>
      <c r="V17" s="246"/>
    </row>
    <row r="18" spans="2:22" s="8" customFormat="1" ht="20.25" customHeight="1" x14ac:dyDescent="0.25">
      <c r="B18" s="13" t="s">
        <v>47</v>
      </c>
      <c r="C18" s="13"/>
      <c r="D18" s="235" t="s">
        <v>48</v>
      </c>
      <c r="E18" s="13" t="s">
        <v>32</v>
      </c>
      <c r="F18" s="13">
        <v>1</v>
      </c>
      <c r="G18" s="37"/>
      <c r="H18" s="16"/>
      <c r="I18" s="246"/>
      <c r="J18" s="246"/>
      <c r="K18" s="246"/>
      <c r="L18" s="246"/>
      <c r="M18" s="246"/>
      <c r="N18" s="246"/>
      <c r="O18" s="246"/>
      <c r="P18" s="246"/>
      <c r="Q18" s="246"/>
      <c r="R18" s="246"/>
      <c r="S18" s="246"/>
      <c r="T18" s="246"/>
      <c r="U18" s="246"/>
      <c r="V18" s="246"/>
    </row>
    <row r="19" spans="2:22" s="8" customFormat="1" ht="20.25" customHeight="1" x14ac:dyDescent="0.25">
      <c r="B19" s="13" t="s">
        <v>49</v>
      </c>
      <c r="C19" s="13"/>
      <c r="D19" s="235" t="s">
        <v>50</v>
      </c>
      <c r="E19" s="13" t="s">
        <v>32</v>
      </c>
      <c r="F19" s="13">
        <v>1</v>
      </c>
      <c r="G19" s="37"/>
      <c r="H19" s="16"/>
      <c r="I19" s="246"/>
      <c r="J19" s="246"/>
      <c r="K19" s="246"/>
      <c r="L19" s="246"/>
      <c r="M19" s="246"/>
      <c r="N19" s="246"/>
      <c r="O19" s="246"/>
      <c r="P19" s="246"/>
      <c r="Q19" s="246"/>
      <c r="R19" s="246"/>
      <c r="S19" s="246"/>
      <c r="T19" s="246"/>
      <c r="U19" s="246"/>
      <c r="V19" s="246"/>
    </row>
    <row r="20" spans="2:22" s="8" customFormat="1" ht="20.25" customHeight="1" x14ac:dyDescent="0.25">
      <c r="B20" s="13" t="s">
        <v>51</v>
      </c>
      <c r="C20" s="13"/>
      <c r="D20" s="235" t="s">
        <v>52</v>
      </c>
      <c r="E20" s="13" t="s">
        <v>32</v>
      </c>
      <c r="F20" s="13">
        <v>1</v>
      </c>
      <c r="G20" s="37"/>
      <c r="H20" s="16"/>
      <c r="I20" s="246"/>
      <c r="J20" s="246"/>
      <c r="K20" s="246"/>
      <c r="L20" s="246"/>
      <c r="M20" s="246"/>
      <c r="N20" s="246"/>
      <c r="O20" s="246"/>
      <c r="P20" s="246"/>
      <c r="Q20" s="246"/>
      <c r="R20" s="246"/>
      <c r="S20" s="246"/>
      <c r="T20" s="246"/>
      <c r="U20" s="246"/>
      <c r="V20" s="246"/>
    </row>
    <row r="21" spans="2:22" s="8" customFormat="1" ht="20.25" customHeight="1" x14ac:dyDescent="0.25">
      <c r="B21" s="13" t="s">
        <v>53</v>
      </c>
      <c r="C21" s="13"/>
      <c r="D21" s="235" t="s">
        <v>54</v>
      </c>
      <c r="E21" s="13" t="s">
        <v>32</v>
      </c>
      <c r="F21" s="13">
        <v>1</v>
      </c>
      <c r="G21" s="37"/>
      <c r="H21" s="16"/>
      <c r="I21" s="246"/>
      <c r="J21" s="246"/>
      <c r="K21" s="246"/>
      <c r="L21" s="246"/>
      <c r="M21" s="246"/>
      <c r="N21" s="246"/>
      <c r="O21" s="246"/>
      <c r="P21" s="246"/>
      <c r="Q21" s="246"/>
      <c r="R21" s="246"/>
      <c r="S21" s="246"/>
      <c r="T21" s="246"/>
      <c r="U21" s="246"/>
      <c r="V21" s="246"/>
    </row>
    <row r="22" spans="2:22" s="8" customFormat="1" ht="20.25" customHeight="1" x14ac:dyDescent="0.25">
      <c r="B22" s="13" t="s">
        <v>55</v>
      </c>
      <c r="C22" s="13"/>
      <c r="D22" s="235" t="s">
        <v>56</v>
      </c>
      <c r="E22" s="13" t="s">
        <v>32</v>
      </c>
      <c r="F22" s="13">
        <v>1</v>
      </c>
      <c r="G22" s="37"/>
      <c r="H22" s="16"/>
      <c r="I22" s="246"/>
      <c r="J22" s="246"/>
      <c r="K22" s="246"/>
      <c r="L22" s="246"/>
      <c r="M22" s="246"/>
      <c r="N22" s="246"/>
      <c r="O22" s="246"/>
      <c r="P22" s="246"/>
      <c r="Q22" s="246"/>
      <c r="R22" s="246"/>
      <c r="S22" s="246"/>
      <c r="T22" s="246"/>
      <c r="U22" s="246"/>
      <c r="V22" s="246"/>
    </row>
    <row r="23" spans="2:22" s="8" customFormat="1" ht="20.25" customHeight="1" x14ac:dyDescent="0.25">
      <c r="B23" s="13" t="s">
        <v>57</v>
      </c>
      <c r="C23" s="13"/>
      <c r="D23" s="235" t="s">
        <v>58</v>
      </c>
      <c r="E23" s="13" t="s">
        <v>32</v>
      </c>
      <c r="F23" s="13">
        <v>1</v>
      </c>
      <c r="G23" s="37"/>
      <c r="H23" s="16"/>
      <c r="I23" s="246"/>
      <c r="J23" s="246"/>
      <c r="K23" s="246"/>
      <c r="L23" s="246"/>
      <c r="M23" s="246"/>
      <c r="N23" s="246"/>
      <c r="O23" s="246"/>
      <c r="P23" s="246"/>
      <c r="Q23" s="246"/>
      <c r="R23" s="246"/>
      <c r="S23" s="246"/>
      <c r="T23" s="246"/>
      <c r="U23" s="246"/>
      <c r="V23" s="246"/>
    </row>
    <row r="24" spans="2:22" s="8" customFormat="1" ht="20.25" customHeight="1" x14ac:dyDescent="0.25">
      <c r="B24" s="13" t="s">
        <v>59</v>
      </c>
      <c r="C24" s="13"/>
      <c r="D24" s="235" t="s">
        <v>60</v>
      </c>
      <c r="E24" s="13" t="s">
        <v>32</v>
      </c>
      <c r="F24" s="13">
        <v>1</v>
      </c>
      <c r="G24" s="37"/>
      <c r="H24" s="16"/>
      <c r="I24" s="246"/>
      <c r="J24" s="246"/>
      <c r="K24" s="246"/>
      <c r="L24" s="246"/>
      <c r="M24" s="246"/>
      <c r="N24" s="246"/>
      <c r="O24" s="246"/>
      <c r="P24" s="246"/>
      <c r="Q24" s="246"/>
      <c r="R24" s="246"/>
      <c r="S24" s="246"/>
      <c r="T24" s="246"/>
      <c r="U24" s="246"/>
      <c r="V24" s="246"/>
    </row>
    <row r="25" spans="2:22" s="8" customFormat="1" ht="20.25" customHeight="1" x14ac:dyDescent="0.25">
      <c r="B25" s="13" t="s">
        <v>61</v>
      </c>
      <c r="C25" s="13"/>
      <c r="D25" s="81" t="s">
        <v>62</v>
      </c>
      <c r="E25" s="13" t="s">
        <v>32</v>
      </c>
      <c r="F25" s="13">
        <v>1</v>
      </c>
      <c r="G25" s="37"/>
      <c r="H25" s="16"/>
      <c r="I25" s="246"/>
      <c r="J25" s="246"/>
      <c r="K25" s="246"/>
      <c r="L25" s="246"/>
      <c r="M25" s="246"/>
      <c r="N25" s="246"/>
      <c r="O25" s="246"/>
      <c r="P25" s="246"/>
      <c r="Q25" s="246"/>
      <c r="R25" s="246"/>
      <c r="S25" s="246"/>
      <c r="T25" s="246"/>
      <c r="U25" s="246"/>
      <c r="V25" s="246"/>
    </row>
    <row r="26" spans="2:22" s="8" customFormat="1" ht="20.25" customHeight="1" x14ac:dyDescent="0.25">
      <c r="B26" s="13" t="s">
        <v>713</v>
      </c>
      <c r="C26" s="13"/>
      <c r="D26" s="82" t="s">
        <v>716</v>
      </c>
      <c r="E26" s="248" t="s">
        <v>32</v>
      </c>
      <c r="F26" s="13">
        <v>1</v>
      </c>
      <c r="G26" s="37"/>
      <c r="H26" s="16"/>
      <c r="I26" s="246"/>
      <c r="J26" s="246"/>
      <c r="K26" s="246"/>
      <c r="L26" s="246"/>
      <c r="M26" s="246"/>
      <c r="N26" s="246"/>
      <c r="O26" s="246"/>
      <c r="P26" s="246"/>
      <c r="Q26" s="246"/>
      <c r="R26" s="246"/>
      <c r="S26" s="246"/>
      <c r="T26" s="246"/>
      <c r="U26" s="246"/>
      <c r="V26" s="246"/>
    </row>
    <row r="27" spans="2:22" s="8" customFormat="1" ht="20.25" customHeight="1" x14ac:dyDescent="0.25">
      <c r="B27" s="228" t="s">
        <v>714</v>
      </c>
      <c r="C27" s="13"/>
      <c r="D27" s="253" t="s">
        <v>717</v>
      </c>
      <c r="E27" s="248" t="s">
        <v>32</v>
      </c>
      <c r="F27" s="13">
        <v>1</v>
      </c>
      <c r="G27" s="37"/>
      <c r="H27" s="16"/>
      <c r="I27" s="246"/>
      <c r="J27" s="246"/>
      <c r="K27" s="246"/>
      <c r="L27" s="246"/>
      <c r="M27" s="246"/>
      <c r="N27" s="246"/>
      <c r="O27" s="246"/>
      <c r="P27" s="246"/>
      <c r="Q27" s="246"/>
      <c r="R27" s="246"/>
      <c r="S27" s="246"/>
      <c r="T27" s="246"/>
      <c r="U27" s="246"/>
      <c r="V27" s="246"/>
    </row>
    <row r="28" spans="2:22" s="8" customFormat="1" ht="20.25" customHeight="1" x14ac:dyDescent="0.25">
      <c r="B28" s="13" t="s">
        <v>715</v>
      </c>
      <c r="C28" s="13"/>
      <c r="D28" s="253" t="s">
        <v>718</v>
      </c>
      <c r="E28" s="248" t="s">
        <v>32</v>
      </c>
      <c r="F28" s="13">
        <v>1</v>
      </c>
      <c r="G28" s="37"/>
      <c r="H28" s="16"/>
      <c r="I28" s="246"/>
      <c r="J28" s="246"/>
      <c r="K28" s="246"/>
      <c r="L28" s="246"/>
      <c r="M28" s="246"/>
      <c r="N28" s="246"/>
      <c r="O28" s="246"/>
      <c r="P28" s="246"/>
      <c r="Q28" s="246"/>
      <c r="R28" s="246"/>
      <c r="S28" s="246"/>
      <c r="T28" s="246"/>
      <c r="U28" s="246"/>
      <c r="V28" s="246"/>
    </row>
    <row r="29" spans="2:22" s="8" customFormat="1" ht="15" thickBot="1" x14ac:dyDescent="0.3">
      <c r="B29" s="25"/>
      <c r="C29" s="25"/>
      <c r="D29" s="26"/>
      <c r="E29" s="25"/>
      <c r="F29" s="25"/>
      <c r="G29" s="27"/>
      <c r="H29" s="27"/>
      <c r="I29" s="246"/>
      <c r="J29" s="246"/>
      <c r="K29" s="246"/>
      <c r="L29" s="246"/>
      <c r="M29" s="246"/>
      <c r="N29" s="246"/>
      <c r="O29" s="246"/>
      <c r="P29" s="246"/>
      <c r="Q29" s="246"/>
      <c r="R29" s="246"/>
      <c r="S29" s="246"/>
      <c r="T29" s="246"/>
      <c r="U29" s="246"/>
      <c r="V29" s="246"/>
    </row>
    <row r="30" spans="2:22" s="8" customFormat="1" ht="20.25" customHeight="1" thickBot="1" x14ac:dyDescent="0.3">
      <c r="B30" s="19" t="s">
        <v>63</v>
      </c>
      <c r="C30" s="19"/>
      <c r="D30" s="19"/>
      <c r="E30" s="19"/>
      <c r="F30" s="19"/>
      <c r="G30" s="20"/>
      <c r="H30" s="49"/>
      <c r="I30" s="246"/>
      <c r="J30" s="246"/>
      <c r="K30" s="246"/>
      <c r="L30" s="246"/>
      <c r="M30" s="246"/>
      <c r="N30" s="246"/>
      <c r="O30" s="246"/>
      <c r="P30" s="246"/>
      <c r="Q30" s="246"/>
      <c r="R30" s="246"/>
      <c r="S30" s="246"/>
      <c r="T30" s="246"/>
      <c r="U30" s="246"/>
      <c r="V30" s="246"/>
    </row>
    <row r="31" spans="2:22" s="8" customFormat="1" x14ac:dyDescent="0.25">
      <c r="B31" s="28"/>
      <c r="C31" s="28"/>
      <c r="D31" s="28"/>
      <c r="E31" s="28"/>
      <c r="F31" s="28"/>
      <c r="G31" s="29"/>
      <c r="H31" s="29"/>
      <c r="I31" s="246"/>
      <c r="J31" s="246"/>
      <c r="K31" s="246"/>
      <c r="L31" s="246"/>
      <c r="M31" s="246"/>
      <c r="N31" s="246"/>
      <c r="O31" s="246"/>
      <c r="P31" s="246"/>
      <c r="Q31" s="246"/>
      <c r="R31" s="246"/>
      <c r="S31" s="246"/>
      <c r="T31" s="246"/>
      <c r="U31" s="246"/>
      <c r="V31" s="246"/>
    </row>
    <row r="32" spans="2:22" s="8" customFormat="1" x14ac:dyDescent="0.25">
      <c r="B32" s="28"/>
      <c r="C32" s="28"/>
      <c r="D32" s="28"/>
      <c r="E32" s="28"/>
      <c r="F32" s="28"/>
      <c r="G32" s="29"/>
      <c r="H32" s="29"/>
      <c r="I32" s="246"/>
      <c r="J32" s="246"/>
      <c r="K32" s="246"/>
      <c r="L32" s="246"/>
      <c r="M32" s="246"/>
      <c r="N32" s="246"/>
      <c r="O32" s="246"/>
      <c r="P32" s="246"/>
      <c r="Q32" s="246"/>
      <c r="R32" s="246"/>
      <c r="S32" s="246"/>
      <c r="T32" s="246"/>
      <c r="U32" s="246"/>
      <c r="V32" s="246"/>
    </row>
    <row r="33" spans="2:22" s="8" customFormat="1" x14ac:dyDescent="0.25">
      <c r="B33" s="28"/>
      <c r="C33" s="28"/>
      <c r="D33" s="28"/>
      <c r="E33" s="28"/>
      <c r="F33" s="28"/>
      <c r="G33" s="29"/>
      <c r="H33" s="29"/>
      <c r="I33" s="246"/>
      <c r="J33" s="246"/>
      <c r="K33" s="246"/>
      <c r="L33" s="246"/>
      <c r="M33" s="246"/>
      <c r="N33" s="246"/>
      <c r="O33" s="246"/>
      <c r="P33" s="246"/>
      <c r="Q33" s="246"/>
      <c r="R33" s="246"/>
      <c r="S33" s="246"/>
      <c r="T33" s="246"/>
      <c r="U33" s="246"/>
      <c r="V33" s="246"/>
    </row>
    <row r="34" spans="2:22" s="8" customFormat="1" x14ac:dyDescent="0.25">
      <c r="B34" s="28"/>
      <c r="C34" s="28"/>
      <c r="D34" s="28"/>
      <c r="E34" s="28"/>
      <c r="F34" s="28"/>
      <c r="G34" s="29"/>
      <c r="H34" s="29"/>
      <c r="I34" s="246"/>
      <c r="J34" s="246"/>
      <c r="K34" s="246"/>
      <c r="L34" s="246"/>
      <c r="M34" s="246"/>
      <c r="N34" s="246"/>
      <c r="O34" s="246"/>
      <c r="P34" s="246"/>
      <c r="Q34" s="246"/>
      <c r="R34" s="246"/>
      <c r="S34" s="246"/>
      <c r="T34" s="246"/>
      <c r="U34" s="246"/>
      <c r="V34" s="246"/>
    </row>
    <row r="35" spans="2:22" s="8" customFormat="1" x14ac:dyDescent="0.25">
      <c r="B35" s="28"/>
      <c r="C35" s="28"/>
      <c r="D35" s="28"/>
      <c r="E35" s="28"/>
      <c r="F35" s="28"/>
      <c r="G35" s="29"/>
      <c r="H35" s="29"/>
      <c r="I35" s="246"/>
      <c r="J35" s="246"/>
      <c r="K35" s="246"/>
      <c r="L35" s="246"/>
      <c r="M35" s="246"/>
      <c r="N35" s="246"/>
      <c r="O35" s="246"/>
      <c r="P35" s="246"/>
      <c r="Q35" s="246"/>
      <c r="R35" s="246"/>
      <c r="S35" s="246"/>
      <c r="T35" s="246"/>
      <c r="U35" s="246"/>
      <c r="V35" s="246"/>
    </row>
    <row r="36" spans="2:22" s="8" customFormat="1" x14ac:dyDescent="0.25">
      <c r="B36" s="28"/>
      <c r="C36" s="28"/>
      <c r="D36" s="28"/>
      <c r="E36" s="28"/>
      <c r="F36" s="28"/>
      <c r="G36" s="29"/>
      <c r="H36" s="29"/>
      <c r="I36" s="246"/>
      <c r="J36" s="246"/>
      <c r="K36" s="246"/>
      <c r="L36" s="246"/>
      <c r="M36" s="246"/>
      <c r="N36" s="246"/>
      <c r="O36" s="246"/>
      <c r="P36" s="246"/>
      <c r="Q36" s="246"/>
      <c r="R36" s="246"/>
      <c r="S36" s="246"/>
      <c r="T36" s="246"/>
      <c r="U36" s="246"/>
      <c r="V36" s="246"/>
    </row>
    <row r="37" spans="2:22" s="8" customFormat="1" x14ac:dyDescent="0.25">
      <c r="B37" s="28"/>
      <c r="C37" s="28"/>
      <c r="D37" s="28"/>
      <c r="E37" s="28"/>
      <c r="F37" s="28"/>
      <c r="G37" s="29"/>
      <c r="H37" s="29"/>
      <c r="I37" s="246"/>
      <c r="J37" s="246"/>
      <c r="K37" s="246"/>
      <c r="L37" s="246"/>
      <c r="M37" s="246"/>
      <c r="N37" s="246"/>
      <c r="O37" s="246"/>
      <c r="P37" s="246"/>
      <c r="Q37" s="246"/>
      <c r="R37" s="246"/>
      <c r="S37" s="246"/>
      <c r="T37" s="246"/>
      <c r="U37" s="246"/>
      <c r="V37" s="246"/>
    </row>
    <row r="38" spans="2:22" s="8" customFormat="1" x14ac:dyDescent="0.25">
      <c r="B38" s="28"/>
      <c r="C38" s="28"/>
      <c r="D38" s="28"/>
      <c r="E38" s="28"/>
      <c r="F38" s="28"/>
      <c r="G38" s="29"/>
      <c r="H38" s="29"/>
      <c r="I38" s="246"/>
      <c r="J38" s="246"/>
      <c r="K38" s="246"/>
      <c r="L38" s="246"/>
      <c r="M38" s="246"/>
      <c r="N38" s="246"/>
      <c r="O38" s="246"/>
      <c r="P38" s="246"/>
      <c r="Q38" s="246"/>
      <c r="R38" s="246"/>
      <c r="S38" s="246"/>
      <c r="T38" s="246"/>
      <c r="U38" s="246"/>
      <c r="V38" s="246"/>
    </row>
    <row r="39" spans="2:22" s="8" customFormat="1" x14ac:dyDescent="0.25">
      <c r="B39" s="28"/>
      <c r="C39" s="28"/>
      <c r="D39" s="28"/>
      <c r="E39" s="28"/>
      <c r="F39" s="28"/>
      <c r="G39" s="29"/>
      <c r="H39" s="29"/>
      <c r="I39" s="246"/>
      <c r="J39" s="246"/>
      <c r="K39" s="246"/>
      <c r="L39" s="246"/>
      <c r="M39" s="246"/>
      <c r="N39" s="246"/>
      <c r="O39" s="246"/>
      <c r="P39" s="246"/>
      <c r="Q39" s="246"/>
      <c r="R39" s="246"/>
      <c r="S39" s="246"/>
      <c r="T39" s="246"/>
      <c r="U39" s="246"/>
      <c r="V39" s="246"/>
    </row>
    <row r="40" spans="2:22" s="8" customFormat="1" x14ac:dyDescent="0.25">
      <c r="B40" s="28"/>
      <c r="C40" s="28"/>
      <c r="D40" s="28"/>
      <c r="E40" s="28"/>
      <c r="F40" s="28"/>
      <c r="G40" s="29"/>
      <c r="H40" s="29"/>
      <c r="I40" s="246"/>
      <c r="J40" s="246"/>
      <c r="K40" s="246"/>
      <c r="L40" s="246"/>
      <c r="M40" s="246"/>
      <c r="N40" s="246"/>
      <c r="O40" s="246"/>
      <c r="P40" s="246"/>
      <c r="Q40" s="246"/>
      <c r="R40" s="246"/>
      <c r="S40" s="246"/>
      <c r="T40" s="246"/>
      <c r="U40" s="246"/>
      <c r="V40" s="246"/>
    </row>
    <row r="41" spans="2:22" s="8" customFormat="1" x14ac:dyDescent="0.25">
      <c r="B41" s="28"/>
      <c r="C41" s="28"/>
      <c r="D41" s="28"/>
      <c r="E41" s="28"/>
      <c r="F41" s="28"/>
      <c r="G41" s="29"/>
      <c r="H41" s="29"/>
      <c r="I41" s="246"/>
      <c r="J41" s="246"/>
      <c r="K41" s="246"/>
      <c r="L41" s="246"/>
      <c r="M41" s="246"/>
      <c r="N41" s="246"/>
      <c r="O41" s="246"/>
      <c r="P41" s="246"/>
      <c r="Q41" s="246"/>
      <c r="R41" s="246"/>
      <c r="S41" s="246"/>
      <c r="T41" s="246"/>
      <c r="U41" s="246"/>
      <c r="V41" s="246"/>
    </row>
    <row r="42" spans="2:22" s="8" customFormat="1" x14ac:dyDescent="0.25">
      <c r="B42" s="28"/>
      <c r="C42" s="28"/>
      <c r="D42" s="28"/>
      <c r="E42" s="28"/>
      <c r="F42" s="28"/>
      <c r="G42" s="29"/>
      <c r="H42" s="29"/>
      <c r="I42" s="246"/>
      <c r="J42" s="246"/>
      <c r="K42" s="246"/>
      <c r="L42" s="246"/>
      <c r="M42" s="246"/>
      <c r="N42" s="246"/>
      <c r="O42" s="246"/>
      <c r="P42" s="246"/>
      <c r="Q42" s="246"/>
      <c r="R42" s="246"/>
      <c r="S42" s="246"/>
      <c r="T42" s="246"/>
      <c r="U42" s="246"/>
      <c r="V42" s="246"/>
    </row>
    <row r="43" spans="2:22" s="8" customFormat="1" x14ac:dyDescent="0.25">
      <c r="B43" s="28"/>
      <c r="C43" s="28"/>
      <c r="D43" s="28"/>
      <c r="E43" s="28"/>
      <c r="F43" s="28"/>
      <c r="G43" s="29"/>
      <c r="H43" s="29"/>
      <c r="I43" s="246"/>
      <c r="J43" s="246"/>
      <c r="K43" s="246"/>
      <c r="L43" s="246"/>
      <c r="M43" s="246"/>
      <c r="N43" s="246"/>
      <c r="O43" s="246"/>
      <c r="P43" s="246"/>
      <c r="Q43" s="246"/>
      <c r="R43" s="246"/>
      <c r="S43" s="246"/>
      <c r="T43" s="246"/>
      <c r="U43" s="246"/>
      <c r="V43" s="246"/>
    </row>
    <row r="44" spans="2:22" s="8" customFormat="1" x14ac:dyDescent="0.25">
      <c r="B44" s="28"/>
      <c r="C44" s="28"/>
      <c r="D44" s="28"/>
      <c r="E44" s="28"/>
      <c r="F44" s="28"/>
      <c r="G44" s="29"/>
      <c r="H44" s="29"/>
      <c r="I44" s="246"/>
      <c r="J44" s="246"/>
      <c r="K44" s="246"/>
      <c r="L44" s="246"/>
      <c r="M44" s="246"/>
      <c r="N44" s="246"/>
      <c r="O44" s="246"/>
      <c r="P44" s="246"/>
      <c r="Q44" s="246"/>
      <c r="R44" s="246"/>
      <c r="S44" s="246"/>
      <c r="T44" s="246"/>
      <c r="U44" s="246"/>
      <c r="V44" s="246"/>
    </row>
    <row r="45" spans="2:22" s="8" customFormat="1" x14ac:dyDescent="0.25">
      <c r="B45" s="28"/>
      <c r="C45" s="28"/>
      <c r="D45" s="28"/>
      <c r="E45" s="28"/>
      <c r="F45" s="28"/>
      <c r="G45" s="29"/>
      <c r="H45" s="29"/>
      <c r="I45" s="246"/>
      <c r="J45" s="246"/>
      <c r="K45" s="246"/>
      <c r="L45" s="246"/>
      <c r="M45" s="246"/>
      <c r="N45" s="246"/>
      <c r="O45" s="246"/>
      <c r="P45" s="246"/>
      <c r="Q45" s="246"/>
      <c r="R45" s="246"/>
      <c r="S45" s="246"/>
      <c r="T45" s="246"/>
      <c r="U45" s="246"/>
      <c r="V45" s="246"/>
    </row>
    <row r="46" spans="2:22" s="8" customFormat="1" x14ac:dyDescent="0.25">
      <c r="B46" s="28"/>
      <c r="C46" s="28"/>
      <c r="D46" s="28"/>
      <c r="E46" s="28"/>
      <c r="F46" s="28"/>
      <c r="G46" s="29"/>
      <c r="H46" s="29"/>
      <c r="I46" s="246"/>
      <c r="J46" s="246"/>
      <c r="K46" s="246"/>
      <c r="L46" s="246"/>
      <c r="M46" s="246"/>
      <c r="N46" s="246"/>
      <c r="O46" s="246"/>
      <c r="P46" s="246"/>
      <c r="Q46" s="246"/>
      <c r="R46" s="246"/>
      <c r="S46" s="246"/>
      <c r="T46" s="246"/>
      <c r="U46" s="246"/>
      <c r="V46" s="246"/>
    </row>
    <row r="47" spans="2:22" s="8" customFormat="1" x14ac:dyDescent="0.25">
      <c r="B47" s="28"/>
      <c r="C47" s="28"/>
      <c r="D47" s="28"/>
      <c r="E47" s="28"/>
      <c r="F47" s="28"/>
      <c r="G47" s="29"/>
      <c r="H47" s="29"/>
      <c r="I47" s="246"/>
      <c r="J47" s="246"/>
      <c r="K47" s="246"/>
      <c r="L47" s="246"/>
      <c r="M47" s="246"/>
      <c r="N47" s="246"/>
      <c r="O47" s="246"/>
      <c r="P47" s="246"/>
      <c r="Q47" s="246"/>
      <c r="R47" s="246"/>
      <c r="S47" s="246"/>
      <c r="T47" s="246"/>
      <c r="U47" s="246"/>
      <c r="V47" s="246"/>
    </row>
    <row r="48" spans="2:22" s="8" customFormat="1" x14ac:dyDescent="0.25">
      <c r="B48" s="28"/>
      <c r="C48" s="28"/>
      <c r="D48" s="28"/>
      <c r="E48" s="28"/>
      <c r="F48" s="28"/>
      <c r="G48" s="29"/>
      <c r="H48" s="29"/>
      <c r="I48" s="246"/>
      <c r="J48" s="246"/>
      <c r="K48" s="246"/>
      <c r="L48" s="246"/>
      <c r="M48" s="246"/>
      <c r="N48" s="246"/>
      <c r="O48" s="246"/>
      <c r="P48" s="246"/>
      <c r="Q48" s="246"/>
      <c r="R48" s="246"/>
      <c r="S48" s="246"/>
      <c r="T48" s="246"/>
      <c r="U48" s="246"/>
      <c r="V48" s="246"/>
    </row>
    <row r="49" spans="2:22" s="8" customFormat="1" x14ac:dyDescent="0.25">
      <c r="B49" s="28"/>
      <c r="C49" s="28"/>
      <c r="D49" s="28"/>
      <c r="E49" s="28"/>
      <c r="F49" s="28"/>
      <c r="G49" s="29"/>
      <c r="H49" s="29"/>
      <c r="I49" s="246"/>
      <c r="J49" s="246"/>
      <c r="K49" s="246"/>
      <c r="L49" s="246"/>
      <c r="M49" s="246"/>
      <c r="N49" s="246"/>
      <c r="O49" s="246"/>
      <c r="P49" s="246"/>
      <c r="Q49" s="246"/>
      <c r="R49" s="246"/>
      <c r="S49" s="246"/>
      <c r="T49" s="246"/>
      <c r="U49" s="246"/>
      <c r="V49" s="246"/>
    </row>
    <row r="50" spans="2:22" s="8" customFormat="1" x14ac:dyDescent="0.25">
      <c r="B50" s="28"/>
      <c r="C50" s="28"/>
      <c r="D50" s="28"/>
      <c r="E50" s="28"/>
      <c r="F50" s="28"/>
      <c r="G50" s="29"/>
      <c r="H50" s="29"/>
      <c r="I50" s="246"/>
      <c r="J50" s="246"/>
      <c r="K50" s="246"/>
      <c r="L50" s="246"/>
      <c r="M50" s="246"/>
      <c r="N50" s="246"/>
      <c r="O50" s="246"/>
      <c r="P50" s="246"/>
      <c r="Q50" s="246"/>
      <c r="R50" s="246"/>
      <c r="S50" s="246"/>
      <c r="T50" s="246"/>
      <c r="U50" s="246"/>
      <c r="V50" s="246"/>
    </row>
    <row r="51" spans="2:22" s="8" customFormat="1" x14ac:dyDescent="0.25">
      <c r="B51" s="28"/>
      <c r="C51" s="28"/>
      <c r="D51" s="28"/>
      <c r="E51" s="28"/>
      <c r="F51" s="28"/>
      <c r="G51" s="29"/>
      <c r="H51" s="29"/>
      <c r="I51" s="246"/>
      <c r="J51" s="246"/>
      <c r="K51" s="246"/>
      <c r="L51" s="246"/>
      <c r="M51" s="246"/>
      <c r="N51" s="246"/>
      <c r="O51" s="246"/>
      <c r="P51" s="246"/>
      <c r="Q51" s="246"/>
      <c r="R51" s="246"/>
      <c r="S51" s="246"/>
      <c r="T51" s="246"/>
      <c r="U51" s="246"/>
      <c r="V51" s="246"/>
    </row>
    <row r="52" spans="2:22" x14ac:dyDescent="0.2">
      <c r="B52" s="4"/>
      <c r="C52" s="4"/>
      <c r="D52" s="4"/>
      <c r="E52" s="4"/>
      <c r="F52" s="4"/>
      <c r="G52" s="6"/>
      <c r="H52" s="6"/>
      <c r="I52" s="245"/>
      <c r="J52" s="245"/>
      <c r="K52" s="245"/>
      <c r="L52" s="245"/>
      <c r="M52" s="245"/>
      <c r="N52" s="245"/>
      <c r="O52" s="245"/>
      <c r="P52" s="245"/>
      <c r="Q52" s="245"/>
      <c r="R52" s="245"/>
      <c r="S52" s="245"/>
      <c r="T52" s="245"/>
      <c r="U52" s="245"/>
      <c r="V52" s="245"/>
    </row>
    <row r="53" spans="2:22" x14ac:dyDescent="0.2">
      <c r="B53" s="4"/>
      <c r="C53" s="4"/>
      <c r="D53" s="4"/>
      <c r="E53" s="4"/>
      <c r="F53" s="4"/>
      <c r="G53" s="6"/>
      <c r="H53" s="6"/>
      <c r="I53" s="245"/>
      <c r="J53" s="245"/>
      <c r="K53" s="245"/>
      <c r="L53" s="245"/>
      <c r="M53" s="245"/>
      <c r="N53" s="245"/>
      <c r="O53" s="245"/>
      <c r="P53" s="245"/>
      <c r="Q53" s="245"/>
      <c r="R53" s="245"/>
      <c r="S53" s="245"/>
      <c r="T53" s="245"/>
      <c r="U53" s="245"/>
      <c r="V53" s="245"/>
    </row>
    <row r="54" spans="2:22" x14ac:dyDescent="0.2">
      <c r="B54" s="4"/>
      <c r="C54" s="4"/>
      <c r="D54" s="4"/>
      <c r="E54" s="4"/>
      <c r="F54" s="4"/>
      <c r="G54" s="6"/>
      <c r="H54" s="6"/>
      <c r="I54" s="245"/>
      <c r="J54" s="245"/>
      <c r="K54" s="245"/>
      <c r="L54" s="245"/>
      <c r="M54" s="245"/>
      <c r="N54" s="245"/>
      <c r="O54" s="245"/>
      <c r="P54" s="245"/>
      <c r="Q54" s="245"/>
      <c r="R54" s="245"/>
      <c r="S54" s="245"/>
      <c r="T54" s="245"/>
      <c r="U54" s="245"/>
      <c r="V54" s="245"/>
    </row>
    <row r="55" spans="2:22" x14ac:dyDescent="0.2">
      <c r="B55" s="4"/>
      <c r="C55" s="4"/>
      <c r="D55" s="4"/>
      <c r="E55" s="4"/>
      <c r="F55" s="4"/>
      <c r="G55" s="6"/>
      <c r="H55" s="6"/>
      <c r="I55" s="245"/>
      <c r="J55" s="245"/>
      <c r="K55" s="245"/>
      <c r="L55" s="245"/>
      <c r="M55" s="245"/>
      <c r="N55" s="245"/>
      <c r="O55" s="245"/>
      <c r="P55" s="245"/>
      <c r="Q55" s="245"/>
      <c r="R55" s="245"/>
      <c r="S55" s="245"/>
      <c r="T55" s="245"/>
      <c r="U55" s="245"/>
      <c r="V55" s="245"/>
    </row>
    <row r="56" spans="2:22" x14ac:dyDescent="0.2">
      <c r="B56" s="4"/>
      <c r="C56" s="4"/>
      <c r="D56" s="4"/>
      <c r="E56" s="4"/>
      <c r="F56" s="4"/>
      <c r="G56" s="6"/>
      <c r="H56" s="6"/>
      <c r="I56" s="245"/>
      <c r="J56" s="245"/>
      <c r="K56" s="245"/>
      <c r="L56" s="245"/>
      <c r="M56" s="245"/>
      <c r="N56" s="245"/>
      <c r="O56" s="245"/>
      <c r="P56" s="245"/>
      <c r="Q56" s="245"/>
      <c r="R56" s="245"/>
      <c r="S56" s="245"/>
      <c r="T56" s="245"/>
      <c r="U56" s="245"/>
      <c r="V56" s="245"/>
    </row>
    <row r="57" spans="2:22" x14ac:dyDescent="0.2">
      <c r="B57" s="4"/>
      <c r="C57" s="4"/>
      <c r="D57" s="4"/>
      <c r="E57" s="4"/>
      <c r="F57" s="4"/>
      <c r="G57" s="6"/>
      <c r="H57" s="6"/>
      <c r="I57" s="245"/>
      <c r="J57" s="245"/>
      <c r="K57" s="245"/>
      <c r="L57" s="245"/>
      <c r="M57" s="245"/>
      <c r="N57" s="245"/>
      <c r="O57" s="245"/>
      <c r="P57" s="245"/>
      <c r="Q57" s="245"/>
      <c r="R57" s="245"/>
      <c r="S57" s="245"/>
      <c r="T57" s="245"/>
      <c r="U57" s="245"/>
      <c r="V57" s="245"/>
    </row>
    <row r="58" spans="2:22" x14ac:dyDescent="0.2">
      <c r="B58" s="4"/>
      <c r="C58" s="4"/>
      <c r="D58" s="4"/>
      <c r="E58" s="4"/>
      <c r="F58" s="4"/>
      <c r="G58" s="6"/>
      <c r="H58" s="6"/>
      <c r="I58" s="245"/>
      <c r="J58" s="245"/>
      <c r="K58" s="245"/>
      <c r="L58" s="245"/>
      <c r="M58" s="245"/>
      <c r="N58" s="245"/>
      <c r="O58" s="245"/>
      <c r="P58" s="245"/>
      <c r="Q58" s="245"/>
      <c r="R58" s="245"/>
      <c r="S58" s="245"/>
      <c r="T58" s="245"/>
      <c r="U58" s="245"/>
      <c r="V58" s="245"/>
    </row>
    <row r="59" spans="2:22" x14ac:dyDescent="0.2">
      <c r="B59" s="4"/>
      <c r="C59" s="4"/>
      <c r="D59" s="4"/>
      <c r="E59" s="4"/>
      <c r="F59" s="4"/>
      <c r="G59" s="6"/>
      <c r="H59" s="6"/>
      <c r="I59" s="245"/>
      <c r="J59" s="245"/>
      <c r="K59" s="245"/>
      <c r="L59" s="245"/>
      <c r="M59" s="245"/>
      <c r="N59" s="245"/>
      <c r="O59" s="245"/>
      <c r="P59" s="245"/>
      <c r="Q59" s="245"/>
      <c r="R59" s="245"/>
      <c r="S59" s="245"/>
      <c r="T59" s="245"/>
      <c r="U59" s="245"/>
      <c r="V59" s="245"/>
    </row>
    <row r="60" spans="2:22" x14ac:dyDescent="0.2">
      <c r="B60" s="4"/>
      <c r="C60" s="4"/>
      <c r="D60" s="4"/>
      <c r="E60" s="4"/>
      <c r="F60" s="4"/>
      <c r="G60" s="6"/>
      <c r="H60" s="6"/>
      <c r="I60" s="245"/>
      <c r="J60" s="245"/>
      <c r="K60" s="245"/>
      <c r="L60" s="245"/>
      <c r="M60" s="245"/>
      <c r="N60" s="245"/>
      <c r="O60" s="245"/>
      <c r="P60" s="245"/>
      <c r="Q60" s="245"/>
      <c r="R60" s="245"/>
      <c r="S60" s="245"/>
      <c r="T60" s="245"/>
      <c r="U60" s="245"/>
      <c r="V60" s="245"/>
    </row>
    <row r="61" spans="2:22" x14ac:dyDescent="0.2">
      <c r="B61" s="4"/>
      <c r="C61" s="4"/>
      <c r="D61" s="4"/>
      <c r="E61" s="4"/>
      <c r="F61" s="4"/>
      <c r="G61" s="6"/>
      <c r="H61" s="6"/>
      <c r="I61" s="245"/>
      <c r="J61" s="245"/>
      <c r="K61" s="245"/>
      <c r="L61" s="245"/>
      <c r="M61" s="245"/>
      <c r="N61" s="245"/>
      <c r="O61" s="245"/>
      <c r="P61" s="245"/>
      <c r="Q61" s="245"/>
      <c r="R61" s="245"/>
      <c r="S61" s="245"/>
      <c r="T61" s="245"/>
      <c r="U61" s="245"/>
      <c r="V61" s="245"/>
    </row>
    <row r="62" spans="2:22" x14ac:dyDescent="0.2">
      <c r="B62" s="4"/>
      <c r="C62" s="4"/>
      <c r="D62" s="4"/>
      <c r="E62" s="4"/>
      <c r="F62" s="4"/>
      <c r="G62" s="6"/>
      <c r="H62" s="6"/>
      <c r="I62" s="245"/>
      <c r="J62" s="245"/>
      <c r="K62" s="245"/>
      <c r="L62" s="245"/>
      <c r="M62" s="245"/>
      <c r="N62" s="245"/>
      <c r="O62" s="245"/>
      <c r="P62" s="245"/>
      <c r="Q62" s="245"/>
      <c r="R62" s="245"/>
      <c r="S62" s="245"/>
      <c r="T62" s="245"/>
      <c r="U62" s="245"/>
      <c r="V62" s="245"/>
    </row>
    <row r="63" spans="2:22" s="47" customFormat="1" x14ac:dyDescent="0.2">
      <c r="B63" s="4"/>
      <c r="C63" s="4"/>
      <c r="D63" s="4"/>
      <c r="E63" s="4"/>
      <c r="F63" s="4"/>
      <c r="G63" s="6"/>
      <c r="H63" s="6"/>
      <c r="I63" s="245"/>
      <c r="J63" s="245"/>
      <c r="K63" s="245"/>
      <c r="L63" s="245"/>
      <c r="M63" s="245"/>
      <c r="N63" s="245"/>
      <c r="O63" s="245"/>
      <c r="P63" s="245"/>
      <c r="Q63" s="245"/>
      <c r="R63" s="245"/>
      <c r="S63" s="245"/>
      <c r="T63" s="245"/>
      <c r="U63" s="245"/>
      <c r="V63" s="245"/>
    </row>
    <row r="64" spans="2:22" s="47" customFormat="1" x14ac:dyDescent="0.2">
      <c r="B64" s="4"/>
      <c r="C64" s="4"/>
      <c r="D64" s="4"/>
      <c r="E64" s="4"/>
      <c r="F64" s="4"/>
      <c r="G64" s="6"/>
      <c r="H64" s="6"/>
      <c r="I64" s="245"/>
      <c r="J64" s="245"/>
      <c r="K64" s="245"/>
      <c r="L64" s="245"/>
      <c r="M64" s="245"/>
      <c r="N64" s="245"/>
      <c r="O64" s="245"/>
      <c r="P64" s="245"/>
      <c r="Q64" s="245"/>
      <c r="R64" s="245"/>
      <c r="S64" s="245"/>
      <c r="T64" s="245"/>
      <c r="U64" s="245"/>
      <c r="V64" s="245"/>
    </row>
    <row r="65" spans="2:8" s="47" customFormat="1" x14ac:dyDescent="0.2">
      <c r="B65" s="4"/>
      <c r="C65" s="4"/>
      <c r="D65" s="4"/>
      <c r="E65" s="4"/>
      <c r="F65" s="4"/>
      <c r="G65" s="6"/>
      <c r="H65" s="6"/>
    </row>
    <row r="66" spans="2:8" s="47" customFormat="1" x14ac:dyDescent="0.2">
      <c r="B66" s="4"/>
      <c r="C66" s="4"/>
      <c r="D66" s="4"/>
      <c r="E66" s="4"/>
      <c r="F66" s="4"/>
      <c r="G66" s="6"/>
      <c r="H66" s="6"/>
    </row>
    <row r="67" spans="2:8" s="47" customFormat="1" x14ac:dyDescent="0.2">
      <c r="B67" s="4"/>
      <c r="C67" s="4"/>
      <c r="D67" s="4"/>
      <c r="E67" s="4"/>
      <c r="F67" s="4"/>
      <c r="G67" s="6"/>
      <c r="H67" s="6"/>
    </row>
    <row r="68" spans="2:8" s="47" customFormat="1" x14ac:dyDescent="0.2">
      <c r="B68" s="4"/>
      <c r="C68" s="4"/>
      <c r="D68" s="4"/>
      <c r="E68" s="4"/>
      <c r="F68" s="4"/>
      <c r="G68" s="6"/>
      <c r="H68" s="6"/>
    </row>
    <row r="69" spans="2:8" s="47" customFormat="1" x14ac:dyDescent="0.2">
      <c r="B69" s="4"/>
      <c r="C69" s="4"/>
      <c r="D69" s="4"/>
      <c r="E69" s="4"/>
      <c r="F69" s="4"/>
      <c r="G69" s="6"/>
      <c r="H69" s="6"/>
    </row>
    <row r="70" spans="2:8" s="47" customFormat="1" x14ac:dyDescent="0.2">
      <c r="B70" s="4"/>
      <c r="C70" s="4"/>
      <c r="D70" s="4"/>
      <c r="E70" s="4"/>
      <c r="F70" s="4"/>
      <c r="G70" s="6"/>
      <c r="H70" s="6"/>
    </row>
    <row r="71" spans="2:8" s="47" customFormat="1" x14ac:dyDescent="0.2">
      <c r="B71" s="4"/>
      <c r="C71" s="4"/>
      <c r="D71" s="4"/>
      <c r="E71" s="4"/>
      <c r="F71" s="4"/>
      <c r="G71" s="6"/>
      <c r="H71" s="6"/>
    </row>
    <row r="72" spans="2:8" s="47" customFormat="1" x14ac:dyDescent="0.2">
      <c r="B72" s="4"/>
      <c r="C72" s="4"/>
      <c r="D72" s="4"/>
      <c r="E72" s="4"/>
      <c r="F72" s="4"/>
      <c r="G72" s="11"/>
      <c r="H72" s="11"/>
    </row>
  </sheetData>
  <mergeCells count="2">
    <mergeCell ref="E3:F3"/>
    <mergeCell ref="B2:H2"/>
  </mergeCells>
  <phoneticPr fontId="25" type="noConversion"/>
  <printOptions horizontalCentered="1"/>
  <pageMargins left="0.19685039370078741" right="0.27559055118110237" top="0.43307086614173229" bottom="0.35433070866141736" header="0.31496062992125984" footer="0.31496062992125984"/>
  <pageSetup paperSize="9" scale="80" firstPageNumber="16" fitToHeight="0" orientation="portrait" useFirstPageNumber="1" r:id="rId1"/>
  <headerFooter>
    <oddFooter>&amp;R&amp;"Arial,Regular"&amp;P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199E3-B261-4DA1-A8B9-F00D5DE63270}">
  <sheetPr>
    <tabColor theme="4" tint="0.39997558519241921"/>
    <pageSetUpPr fitToPage="1"/>
  </sheetPr>
  <dimension ref="B1:V73"/>
  <sheetViews>
    <sheetView view="pageBreakPreview" zoomScale="80" zoomScaleNormal="70" zoomScaleSheetLayoutView="80" workbookViewId="0">
      <selection activeCell="P36" sqref="P36"/>
    </sheetView>
  </sheetViews>
  <sheetFormatPr defaultColWidth="9.140625" defaultRowHeight="14.25" x14ac:dyDescent="0.2"/>
  <cols>
    <col min="1" max="1" width="1.140625" style="5" customWidth="1"/>
    <col min="2" max="2" width="9.7109375" style="5" customWidth="1"/>
    <col min="3" max="3" width="11" style="5" customWidth="1"/>
    <col min="4" max="4" width="52.7109375" style="5" customWidth="1"/>
    <col min="5" max="5" width="8.85546875" style="5" customWidth="1"/>
    <col min="6" max="6" width="7.7109375" style="5" customWidth="1"/>
    <col min="7" max="7" width="14.28515625" style="5" customWidth="1"/>
    <col min="8" max="8" width="19" style="5" customWidth="1"/>
    <col min="9" max="22" width="9.140625" style="47"/>
    <col min="23" max="16384" width="9.140625" style="5"/>
  </cols>
  <sheetData>
    <row r="1" spans="2:22" ht="18" x14ac:dyDescent="0.25">
      <c r="B1" s="2"/>
      <c r="C1" s="2"/>
      <c r="D1" s="7"/>
      <c r="E1" s="1"/>
      <c r="F1" s="1"/>
      <c r="G1" s="6"/>
      <c r="H1" s="11"/>
      <c r="I1" s="245"/>
      <c r="J1" s="245"/>
      <c r="K1" s="245"/>
      <c r="L1" s="245"/>
      <c r="M1" s="245"/>
      <c r="N1" s="245"/>
      <c r="O1" s="245"/>
      <c r="P1" s="245"/>
      <c r="Q1" s="245"/>
      <c r="R1" s="245"/>
      <c r="S1" s="245"/>
      <c r="T1" s="245"/>
      <c r="U1" s="245"/>
      <c r="V1" s="245"/>
    </row>
    <row r="2" spans="2:22" s="238" customFormat="1" ht="25.9" customHeight="1" x14ac:dyDescent="0.2">
      <c r="B2" s="360" t="s">
        <v>0</v>
      </c>
      <c r="C2" s="360"/>
      <c r="D2" s="360"/>
      <c r="E2" s="360"/>
      <c r="F2" s="360"/>
      <c r="G2" s="360"/>
      <c r="H2" s="360"/>
    </row>
    <row r="3" spans="2:22" ht="15" customHeight="1" x14ac:dyDescent="0.25">
      <c r="B3" s="2" t="s">
        <v>21</v>
      </c>
      <c r="C3" s="11"/>
      <c r="D3" s="237" t="str">
        <f>SUMMARY!D4</f>
        <v>SCMU3-23/24-0790-HO</v>
      </c>
      <c r="E3" s="358" t="s">
        <v>2</v>
      </c>
      <c r="F3" s="359"/>
      <c r="G3" s="209" t="str">
        <f>'SCHED 1B-1_OR'!G3</f>
        <v xml:space="preserve">OR TAMBO &amp; ALFRED NZO </v>
      </c>
      <c r="H3" s="11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</row>
    <row r="4" spans="2:22" ht="15" customHeight="1" x14ac:dyDescent="0.2">
      <c r="B4" s="2" t="s">
        <v>22</v>
      </c>
      <c r="C4" s="11"/>
      <c r="D4" s="2" t="str">
        <f>SUMMARY!D6</f>
        <v>BOILER &amp; CALORIFIER SYSTEM</v>
      </c>
      <c r="E4" s="2"/>
      <c r="F4" s="2"/>
      <c r="G4" s="209" t="str">
        <f>SUMMARY!F5</f>
        <v>Cluster 1</v>
      </c>
      <c r="H4" s="11"/>
      <c r="I4" s="245"/>
      <c r="J4" s="245"/>
      <c r="K4" s="245"/>
      <c r="L4" s="245"/>
      <c r="M4" s="245"/>
      <c r="N4" s="245"/>
      <c r="O4" s="245"/>
      <c r="P4" s="245"/>
      <c r="Q4" s="245"/>
      <c r="R4" s="245"/>
      <c r="S4" s="245"/>
      <c r="T4" s="245"/>
      <c r="U4" s="245"/>
      <c r="V4" s="245"/>
    </row>
    <row r="5" spans="2:22" x14ac:dyDescent="0.2">
      <c r="B5" s="2"/>
      <c r="C5" s="2"/>
      <c r="D5" s="2"/>
      <c r="E5" s="2"/>
      <c r="F5" s="2"/>
      <c r="G5" s="6"/>
      <c r="H5" s="11"/>
      <c r="I5" s="245"/>
      <c r="J5" s="245"/>
      <c r="K5" s="245"/>
      <c r="L5" s="245"/>
      <c r="M5" s="245"/>
      <c r="N5" s="245"/>
      <c r="O5" s="245"/>
      <c r="P5" s="245"/>
      <c r="Q5" s="245"/>
      <c r="R5" s="245"/>
      <c r="S5" s="245"/>
      <c r="T5" s="245"/>
      <c r="U5" s="245"/>
      <c r="V5" s="245"/>
    </row>
    <row r="6" spans="2:22" s="3" customFormat="1" ht="15" customHeight="1" x14ac:dyDescent="0.2">
      <c r="B6" s="3" t="s">
        <v>82</v>
      </c>
      <c r="D6" s="3" t="s">
        <v>83</v>
      </c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</row>
    <row r="7" spans="2:22" ht="6" customHeight="1" thickBot="1" x14ac:dyDescent="0.25">
      <c r="B7" s="4"/>
      <c r="C7" s="4"/>
      <c r="D7" s="4"/>
      <c r="E7" s="4"/>
      <c r="F7" s="4"/>
      <c r="G7" s="6"/>
      <c r="H7" s="11"/>
      <c r="I7" s="245"/>
      <c r="J7" s="245"/>
      <c r="K7" s="245"/>
      <c r="L7" s="245"/>
      <c r="M7" s="245"/>
      <c r="N7" s="245"/>
      <c r="O7" s="245"/>
      <c r="P7" s="245"/>
      <c r="Q7" s="245"/>
      <c r="R7" s="245"/>
      <c r="S7" s="245"/>
      <c r="T7" s="245"/>
      <c r="U7" s="245"/>
      <c r="V7" s="245"/>
    </row>
    <row r="8" spans="2:22" s="8" customFormat="1" ht="39" customHeight="1" thickBot="1" x14ac:dyDescent="0.3">
      <c r="B8" s="10" t="s">
        <v>25</v>
      </c>
      <c r="C8" s="10" t="s">
        <v>26</v>
      </c>
      <c r="D8" s="10" t="s">
        <v>8</v>
      </c>
      <c r="E8" s="10" t="s">
        <v>27</v>
      </c>
      <c r="F8" s="10" t="s">
        <v>860</v>
      </c>
      <c r="G8" s="10" t="s">
        <v>861</v>
      </c>
      <c r="H8" s="10" t="s">
        <v>862</v>
      </c>
      <c r="I8" s="246"/>
      <c r="J8" s="246"/>
      <c r="K8" s="246"/>
      <c r="L8" s="246"/>
      <c r="M8" s="246"/>
      <c r="N8" s="246"/>
      <c r="O8" s="246"/>
      <c r="P8" s="246"/>
      <c r="Q8" s="246"/>
      <c r="R8" s="246"/>
      <c r="S8" s="246"/>
      <c r="T8" s="246"/>
      <c r="U8" s="246"/>
      <c r="V8" s="246"/>
    </row>
    <row r="9" spans="2:22" s="8" customFormat="1" ht="63.75" x14ac:dyDescent="0.25">
      <c r="B9" s="21">
        <v>2</v>
      </c>
      <c r="C9" s="21" t="s">
        <v>84</v>
      </c>
      <c r="D9" s="22" t="s">
        <v>85</v>
      </c>
      <c r="E9" s="21"/>
      <c r="F9" s="21"/>
      <c r="G9" s="23"/>
      <c r="H9" s="23"/>
      <c r="I9" s="246"/>
      <c r="J9" s="246"/>
      <c r="K9" s="246"/>
      <c r="L9" s="246"/>
      <c r="M9" s="246"/>
      <c r="N9" s="246"/>
      <c r="O9" s="246"/>
      <c r="P9" s="246"/>
      <c r="Q9" s="246"/>
      <c r="R9" s="246"/>
      <c r="S9" s="246"/>
      <c r="T9" s="246"/>
      <c r="U9" s="246"/>
      <c r="V9" s="246"/>
    </row>
    <row r="10" spans="2:22" s="8" customFormat="1" ht="20.25" customHeight="1" x14ac:dyDescent="0.25">
      <c r="B10" s="13" t="s">
        <v>30</v>
      </c>
      <c r="C10" s="13"/>
      <c r="D10" s="235" t="s">
        <v>31</v>
      </c>
      <c r="E10" s="13" t="s">
        <v>32</v>
      </c>
      <c r="F10" s="13">
        <v>1</v>
      </c>
      <c r="G10" s="37"/>
      <c r="H10" s="16"/>
      <c r="I10" s="246"/>
      <c r="J10" s="246"/>
      <c r="K10" s="246"/>
      <c r="L10" s="246"/>
      <c r="M10" s="246"/>
      <c r="N10" s="246"/>
      <c r="O10" s="246"/>
      <c r="P10" s="246"/>
      <c r="Q10" s="246"/>
      <c r="R10" s="246"/>
      <c r="S10" s="246"/>
      <c r="T10" s="246"/>
      <c r="U10" s="246"/>
      <c r="V10" s="246"/>
    </row>
    <row r="11" spans="2:22" s="8" customFormat="1" ht="20.25" customHeight="1" x14ac:dyDescent="0.25">
      <c r="B11" s="13" t="s">
        <v>33</v>
      </c>
      <c r="C11" s="13"/>
      <c r="D11" s="235" t="s">
        <v>34</v>
      </c>
      <c r="E11" s="13" t="s">
        <v>32</v>
      </c>
      <c r="F11" s="13">
        <v>1</v>
      </c>
      <c r="G11" s="37"/>
      <c r="H11" s="16"/>
      <c r="I11" s="246"/>
      <c r="J11" s="246"/>
      <c r="K11" s="246"/>
      <c r="L11" s="246"/>
      <c r="M11" s="246"/>
      <c r="N11" s="246"/>
      <c r="O11" s="246"/>
      <c r="P11" s="246"/>
      <c r="Q11" s="246"/>
      <c r="R11" s="246"/>
      <c r="S11" s="246"/>
      <c r="T11" s="246"/>
      <c r="U11" s="246"/>
      <c r="V11" s="246"/>
    </row>
    <row r="12" spans="2:22" s="8" customFormat="1" ht="20.25" customHeight="1" x14ac:dyDescent="0.25">
      <c r="B12" s="13" t="s">
        <v>35</v>
      </c>
      <c r="C12" s="13"/>
      <c r="D12" s="235" t="s">
        <v>36</v>
      </c>
      <c r="E12" s="13" t="s">
        <v>32</v>
      </c>
      <c r="F12" s="13">
        <v>1</v>
      </c>
      <c r="G12" s="37"/>
      <c r="H12" s="16"/>
      <c r="I12" s="246"/>
      <c r="J12" s="246"/>
      <c r="K12" s="246"/>
      <c r="L12" s="246"/>
      <c r="M12" s="246"/>
      <c r="N12" s="246"/>
      <c r="O12" s="246"/>
      <c r="P12" s="246"/>
      <c r="Q12" s="246"/>
      <c r="R12" s="246"/>
      <c r="S12" s="246"/>
      <c r="T12" s="246"/>
      <c r="U12" s="246"/>
      <c r="V12" s="246"/>
    </row>
    <row r="13" spans="2:22" s="8" customFormat="1" ht="20.25" customHeight="1" x14ac:dyDescent="0.25">
      <c r="B13" s="13" t="s">
        <v>37</v>
      </c>
      <c r="C13" s="13"/>
      <c r="D13" s="235" t="s">
        <v>38</v>
      </c>
      <c r="E13" s="13" t="s">
        <v>32</v>
      </c>
      <c r="F13" s="13">
        <v>1</v>
      </c>
      <c r="G13" s="37"/>
      <c r="H13" s="16"/>
      <c r="I13" s="246"/>
      <c r="J13" s="246"/>
      <c r="K13" s="246"/>
      <c r="L13" s="246"/>
      <c r="M13" s="246"/>
      <c r="N13" s="246"/>
      <c r="O13" s="246"/>
      <c r="P13" s="246"/>
      <c r="Q13" s="246"/>
      <c r="R13" s="246"/>
      <c r="S13" s="246"/>
      <c r="T13" s="246"/>
      <c r="U13" s="246"/>
      <c r="V13" s="246"/>
    </row>
    <row r="14" spans="2:22" s="8" customFormat="1" ht="20.25" customHeight="1" x14ac:dyDescent="0.25">
      <c r="B14" s="13" t="s">
        <v>39</v>
      </c>
      <c r="C14" s="13"/>
      <c r="D14" s="235" t="s">
        <v>40</v>
      </c>
      <c r="E14" s="13" t="s">
        <v>32</v>
      </c>
      <c r="F14" s="13">
        <v>1</v>
      </c>
      <c r="G14" s="37"/>
      <c r="H14" s="16"/>
      <c r="I14" s="246"/>
      <c r="J14" s="246"/>
      <c r="K14" s="246"/>
      <c r="L14" s="246"/>
      <c r="M14" s="246"/>
      <c r="N14" s="246"/>
      <c r="O14" s="246"/>
      <c r="P14" s="246"/>
      <c r="Q14" s="246"/>
      <c r="R14" s="246"/>
      <c r="S14" s="246"/>
      <c r="T14" s="246"/>
      <c r="U14" s="246"/>
      <c r="V14" s="246"/>
    </row>
    <row r="15" spans="2:22" s="8" customFormat="1" ht="20.25" customHeight="1" x14ac:dyDescent="0.25">
      <c r="B15" s="13" t="s">
        <v>41</v>
      </c>
      <c r="C15" s="13"/>
      <c r="D15" s="235" t="s">
        <v>42</v>
      </c>
      <c r="E15" s="13" t="s">
        <v>32</v>
      </c>
      <c r="F15" s="13">
        <v>1</v>
      </c>
      <c r="G15" s="37"/>
      <c r="H15" s="16"/>
      <c r="I15" s="246"/>
      <c r="J15" s="246"/>
      <c r="K15" s="246"/>
      <c r="L15" s="246"/>
      <c r="M15" s="246"/>
      <c r="N15" s="246"/>
      <c r="O15" s="246"/>
      <c r="P15" s="246"/>
      <c r="Q15" s="246"/>
      <c r="R15" s="246"/>
      <c r="S15" s="246"/>
      <c r="T15" s="246"/>
      <c r="U15" s="246"/>
      <c r="V15" s="246"/>
    </row>
    <row r="16" spans="2:22" s="8" customFormat="1" ht="20.25" customHeight="1" x14ac:dyDescent="0.25">
      <c r="B16" s="13" t="s">
        <v>43</v>
      </c>
      <c r="C16" s="13"/>
      <c r="D16" s="235" t="s">
        <v>44</v>
      </c>
      <c r="E16" s="13" t="s">
        <v>32</v>
      </c>
      <c r="F16" s="13">
        <v>1</v>
      </c>
      <c r="G16" s="37"/>
      <c r="H16" s="16"/>
      <c r="I16" s="246"/>
      <c r="J16" s="246"/>
      <c r="K16" s="246"/>
      <c r="L16" s="246"/>
      <c r="M16" s="246"/>
      <c r="N16" s="246"/>
      <c r="O16" s="246"/>
      <c r="P16" s="246"/>
      <c r="Q16" s="246"/>
      <c r="R16" s="246"/>
      <c r="S16" s="246"/>
      <c r="T16" s="246"/>
      <c r="U16" s="246"/>
      <c r="V16" s="246"/>
    </row>
    <row r="17" spans="2:22" s="8" customFormat="1" ht="20.25" customHeight="1" x14ac:dyDescent="0.25">
      <c r="B17" s="13" t="s">
        <v>45</v>
      </c>
      <c r="C17" s="13"/>
      <c r="D17" s="235" t="s">
        <v>46</v>
      </c>
      <c r="E17" s="13" t="s">
        <v>32</v>
      </c>
      <c r="F17" s="13">
        <v>1</v>
      </c>
      <c r="G17" s="37"/>
      <c r="H17" s="16"/>
      <c r="I17" s="246"/>
      <c r="J17" s="246"/>
      <c r="K17" s="246"/>
      <c r="L17" s="246"/>
      <c r="M17" s="246"/>
      <c r="N17" s="246"/>
      <c r="O17" s="246"/>
      <c r="P17" s="246"/>
      <c r="Q17" s="246"/>
      <c r="R17" s="246"/>
      <c r="S17" s="246"/>
      <c r="T17" s="246"/>
      <c r="U17" s="246"/>
      <c r="V17" s="246"/>
    </row>
    <row r="18" spans="2:22" s="8" customFormat="1" ht="20.25" customHeight="1" x14ac:dyDescent="0.25">
      <c r="B18" s="13" t="s">
        <v>47</v>
      </c>
      <c r="C18" s="13"/>
      <c r="D18" s="235" t="s">
        <v>48</v>
      </c>
      <c r="E18" s="13" t="s">
        <v>32</v>
      </c>
      <c r="F18" s="13">
        <v>1</v>
      </c>
      <c r="G18" s="37"/>
      <c r="H18" s="16"/>
      <c r="I18" s="246"/>
      <c r="J18" s="246"/>
      <c r="K18" s="246"/>
      <c r="L18" s="246"/>
      <c r="M18" s="246"/>
      <c r="N18" s="246"/>
      <c r="O18" s="246"/>
      <c r="P18" s="246"/>
      <c r="Q18" s="246"/>
      <c r="R18" s="246"/>
      <c r="S18" s="246"/>
      <c r="T18" s="246"/>
      <c r="U18" s="246"/>
      <c r="V18" s="246"/>
    </row>
    <row r="19" spans="2:22" s="8" customFormat="1" ht="20.25" customHeight="1" x14ac:dyDescent="0.25">
      <c r="B19" s="13" t="s">
        <v>49</v>
      </c>
      <c r="C19" s="13"/>
      <c r="D19" s="235" t="s">
        <v>50</v>
      </c>
      <c r="E19" s="13" t="s">
        <v>32</v>
      </c>
      <c r="F19" s="13">
        <v>1</v>
      </c>
      <c r="G19" s="37"/>
      <c r="H19" s="16"/>
      <c r="I19" s="246"/>
      <c r="J19" s="246"/>
      <c r="K19" s="246"/>
      <c r="L19" s="246"/>
      <c r="M19" s="246"/>
      <c r="N19" s="246"/>
      <c r="O19" s="246"/>
      <c r="P19" s="246"/>
      <c r="Q19" s="246"/>
      <c r="R19" s="246"/>
      <c r="S19" s="246"/>
      <c r="T19" s="246"/>
      <c r="U19" s="246"/>
      <c r="V19" s="246"/>
    </row>
    <row r="20" spans="2:22" s="8" customFormat="1" ht="20.25" customHeight="1" x14ac:dyDescent="0.25">
      <c r="B20" s="13" t="s">
        <v>51</v>
      </c>
      <c r="C20" s="13"/>
      <c r="D20" s="235" t="s">
        <v>52</v>
      </c>
      <c r="E20" s="13" t="s">
        <v>32</v>
      </c>
      <c r="F20" s="13">
        <v>1</v>
      </c>
      <c r="G20" s="37"/>
      <c r="H20" s="16"/>
      <c r="I20" s="246"/>
      <c r="J20" s="246"/>
      <c r="K20" s="246"/>
      <c r="L20" s="246"/>
      <c r="M20" s="246"/>
      <c r="N20" s="246"/>
      <c r="O20" s="246"/>
      <c r="P20" s="246"/>
      <c r="Q20" s="246"/>
      <c r="R20" s="246"/>
      <c r="S20" s="246"/>
      <c r="T20" s="246"/>
      <c r="U20" s="246"/>
      <c r="V20" s="246"/>
    </row>
    <row r="21" spans="2:22" s="8" customFormat="1" ht="20.25" customHeight="1" x14ac:dyDescent="0.25">
      <c r="B21" s="13" t="s">
        <v>53</v>
      </c>
      <c r="C21" s="13"/>
      <c r="D21" s="235" t="s">
        <v>54</v>
      </c>
      <c r="E21" s="13" t="s">
        <v>32</v>
      </c>
      <c r="F21" s="13">
        <v>1</v>
      </c>
      <c r="G21" s="37"/>
      <c r="H21" s="16"/>
      <c r="I21" s="246"/>
      <c r="J21" s="246"/>
      <c r="K21" s="246"/>
      <c r="L21" s="246"/>
      <c r="M21" s="246"/>
      <c r="N21" s="246"/>
      <c r="O21" s="246"/>
      <c r="P21" s="246"/>
      <c r="Q21" s="246"/>
      <c r="R21" s="246"/>
      <c r="S21" s="246"/>
      <c r="T21" s="246"/>
      <c r="U21" s="246"/>
      <c r="V21" s="246"/>
    </row>
    <row r="22" spans="2:22" s="8" customFormat="1" ht="20.25" customHeight="1" x14ac:dyDescent="0.25">
      <c r="B22" s="13" t="s">
        <v>55</v>
      </c>
      <c r="C22" s="13"/>
      <c r="D22" s="235" t="s">
        <v>56</v>
      </c>
      <c r="E22" s="13" t="s">
        <v>32</v>
      </c>
      <c r="F22" s="13">
        <v>1</v>
      </c>
      <c r="G22" s="37"/>
      <c r="H22" s="16"/>
      <c r="I22" s="246"/>
      <c r="J22" s="246"/>
      <c r="K22" s="246"/>
      <c r="L22" s="246"/>
      <c r="M22" s="246"/>
      <c r="N22" s="246"/>
      <c r="O22" s="246"/>
      <c r="P22" s="246"/>
      <c r="Q22" s="246"/>
      <c r="R22" s="246"/>
      <c r="S22" s="246"/>
      <c r="T22" s="246"/>
      <c r="U22" s="246"/>
      <c r="V22" s="246"/>
    </row>
    <row r="23" spans="2:22" s="8" customFormat="1" ht="20.25" customHeight="1" x14ac:dyDescent="0.25">
      <c r="B23" s="13" t="s">
        <v>57</v>
      </c>
      <c r="C23" s="13"/>
      <c r="D23" s="235" t="s">
        <v>58</v>
      </c>
      <c r="E23" s="13" t="s">
        <v>32</v>
      </c>
      <c r="F23" s="13">
        <v>1</v>
      </c>
      <c r="G23" s="37"/>
      <c r="H23" s="16"/>
      <c r="I23" s="246"/>
      <c r="J23" s="246"/>
      <c r="K23" s="246"/>
      <c r="L23" s="246"/>
      <c r="M23" s="246"/>
      <c r="N23" s="246"/>
      <c r="O23" s="246"/>
      <c r="P23" s="246"/>
      <c r="Q23" s="246"/>
      <c r="R23" s="246"/>
      <c r="S23" s="246"/>
      <c r="T23" s="246"/>
      <c r="U23" s="246"/>
      <c r="V23" s="246"/>
    </row>
    <row r="24" spans="2:22" s="8" customFormat="1" ht="20.25" customHeight="1" x14ac:dyDescent="0.25">
      <c r="B24" s="13" t="s">
        <v>59</v>
      </c>
      <c r="C24" s="13"/>
      <c r="D24" s="235" t="s">
        <v>60</v>
      </c>
      <c r="E24" s="13" t="s">
        <v>32</v>
      </c>
      <c r="F24" s="13">
        <v>1</v>
      </c>
      <c r="G24" s="37"/>
      <c r="H24" s="16"/>
      <c r="I24" s="246"/>
      <c r="J24" s="246"/>
      <c r="K24" s="246"/>
      <c r="L24" s="246"/>
      <c r="M24" s="246"/>
      <c r="N24" s="246"/>
      <c r="O24" s="246"/>
      <c r="P24" s="246"/>
      <c r="Q24" s="246"/>
      <c r="R24" s="246"/>
      <c r="S24" s="246"/>
      <c r="T24" s="246"/>
      <c r="U24" s="246"/>
      <c r="V24" s="246"/>
    </row>
    <row r="25" spans="2:22" s="8" customFormat="1" ht="20.25" customHeight="1" x14ac:dyDescent="0.25">
      <c r="B25" s="13" t="s">
        <v>61</v>
      </c>
      <c r="C25" s="13"/>
      <c r="D25" s="81" t="s">
        <v>62</v>
      </c>
      <c r="E25" s="13" t="s">
        <v>32</v>
      </c>
      <c r="F25" s="13">
        <v>1</v>
      </c>
      <c r="G25" s="37"/>
      <c r="H25" s="16"/>
      <c r="I25" s="246"/>
      <c r="J25" s="246"/>
      <c r="K25" s="246"/>
      <c r="L25" s="246"/>
      <c r="M25" s="246"/>
      <c r="N25" s="246"/>
      <c r="O25" s="246"/>
      <c r="P25" s="246"/>
      <c r="Q25" s="246"/>
      <c r="R25" s="246"/>
      <c r="S25" s="246"/>
      <c r="T25" s="246"/>
      <c r="U25" s="246"/>
      <c r="V25" s="246"/>
    </row>
    <row r="26" spans="2:22" s="8" customFormat="1" ht="20.25" customHeight="1" x14ac:dyDescent="0.25">
      <c r="B26" s="13" t="s">
        <v>713</v>
      </c>
      <c r="C26" s="13"/>
      <c r="D26" s="82" t="s">
        <v>716</v>
      </c>
      <c r="E26" s="248" t="s">
        <v>32</v>
      </c>
      <c r="F26" s="13">
        <v>1</v>
      </c>
      <c r="G26" s="37"/>
      <c r="H26" s="16"/>
      <c r="I26" s="246"/>
      <c r="J26" s="246"/>
      <c r="K26" s="246"/>
      <c r="L26" s="246"/>
      <c r="M26" s="246"/>
      <c r="N26" s="246"/>
      <c r="O26" s="246"/>
      <c r="P26" s="246"/>
      <c r="Q26" s="246"/>
      <c r="R26" s="246"/>
      <c r="S26" s="246"/>
      <c r="T26" s="246"/>
      <c r="U26" s="246"/>
      <c r="V26" s="246"/>
    </row>
    <row r="27" spans="2:22" s="8" customFormat="1" ht="20.25" customHeight="1" x14ac:dyDescent="0.25">
      <c r="B27" s="228" t="s">
        <v>714</v>
      </c>
      <c r="C27" s="13"/>
      <c r="D27" s="253" t="s">
        <v>717</v>
      </c>
      <c r="E27" s="248" t="s">
        <v>32</v>
      </c>
      <c r="F27" s="13">
        <v>1</v>
      </c>
      <c r="G27" s="37"/>
      <c r="H27" s="16"/>
      <c r="I27" s="246"/>
      <c r="J27" s="246"/>
      <c r="K27" s="246"/>
      <c r="L27" s="246"/>
      <c r="M27" s="246"/>
      <c r="N27" s="246"/>
      <c r="O27" s="246"/>
      <c r="P27" s="246"/>
      <c r="Q27" s="246"/>
      <c r="R27" s="246"/>
      <c r="S27" s="246"/>
      <c r="T27" s="246"/>
      <c r="U27" s="246"/>
      <c r="V27" s="246"/>
    </row>
    <row r="28" spans="2:22" s="8" customFormat="1" ht="20.25" customHeight="1" x14ac:dyDescent="0.25">
      <c r="B28" s="13" t="s">
        <v>715</v>
      </c>
      <c r="C28" s="13"/>
      <c r="D28" s="253" t="s">
        <v>718</v>
      </c>
      <c r="E28" s="248" t="s">
        <v>32</v>
      </c>
      <c r="F28" s="13">
        <v>1</v>
      </c>
      <c r="G28" s="37"/>
      <c r="H28" s="16"/>
      <c r="I28" s="246"/>
      <c r="J28" s="246"/>
      <c r="K28" s="246"/>
      <c r="L28" s="246"/>
      <c r="M28" s="246"/>
      <c r="N28" s="246"/>
      <c r="O28" s="246"/>
      <c r="P28" s="246"/>
      <c r="Q28" s="246"/>
      <c r="R28" s="246"/>
      <c r="S28" s="246"/>
      <c r="T28" s="246"/>
      <c r="U28" s="246"/>
      <c r="V28" s="246"/>
    </row>
    <row r="29" spans="2:22" s="8" customFormat="1" ht="20.25" customHeight="1" x14ac:dyDescent="0.25">
      <c r="B29" s="13"/>
      <c r="C29" s="13"/>
      <c r="D29" s="208"/>
      <c r="E29" s="13"/>
      <c r="F29" s="13"/>
      <c r="G29" s="38"/>
      <c r="H29" s="39"/>
      <c r="I29" s="246"/>
      <c r="J29" s="246"/>
      <c r="K29" s="246"/>
      <c r="L29" s="246"/>
      <c r="M29" s="246"/>
      <c r="N29" s="246"/>
      <c r="O29" s="246"/>
      <c r="P29" s="246"/>
      <c r="Q29" s="246"/>
      <c r="R29" s="246"/>
      <c r="S29" s="246"/>
      <c r="T29" s="246"/>
      <c r="U29" s="246"/>
      <c r="V29" s="246"/>
    </row>
    <row r="30" spans="2:22" s="8" customFormat="1" ht="15" thickBot="1" x14ac:dyDescent="0.3">
      <c r="B30" s="25"/>
      <c r="C30" s="25"/>
      <c r="D30" s="26"/>
      <c r="E30" s="25"/>
      <c r="F30" s="25"/>
      <c r="G30" s="27"/>
      <c r="H30" s="27"/>
      <c r="I30" s="246"/>
      <c r="J30" s="246"/>
      <c r="K30" s="246"/>
      <c r="L30" s="246"/>
      <c r="M30" s="246"/>
      <c r="N30" s="246"/>
      <c r="O30" s="246"/>
      <c r="P30" s="246"/>
      <c r="Q30" s="246"/>
      <c r="R30" s="246"/>
      <c r="S30" s="246"/>
      <c r="T30" s="246"/>
      <c r="U30" s="246"/>
      <c r="V30" s="246"/>
    </row>
    <row r="31" spans="2:22" s="8" customFormat="1" ht="34.15" customHeight="1" thickBot="1" x14ac:dyDescent="0.3">
      <c r="B31" s="19" t="s">
        <v>63</v>
      </c>
      <c r="C31" s="19"/>
      <c r="D31" s="19"/>
      <c r="E31" s="19"/>
      <c r="F31" s="19"/>
      <c r="G31" s="20"/>
      <c r="H31" s="49"/>
      <c r="I31" s="246"/>
      <c r="J31" s="246"/>
      <c r="K31" s="246"/>
      <c r="L31" s="246"/>
      <c r="M31" s="246"/>
      <c r="N31" s="246"/>
      <c r="O31" s="246"/>
      <c r="P31" s="246"/>
      <c r="Q31" s="246"/>
      <c r="R31" s="246"/>
      <c r="S31" s="246"/>
      <c r="T31" s="246"/>
      <c r="U31" s="246"/>
      <c r="V31" s="246"/>
    </row>
    <row r="32" spans="2:22" s="8" customFormat="1" x14ac:dyDescent="0.25">
      <c r="B32" s="28"/>
      <c r="C32" s="28"/>
      <c r="D32" s="28"/>
      <c r="E32" s="28"/>
      <c r="F32" s="28"/>
      <c r="G32" s="29"/>
      <c r="H32" s="29"/>
      <c r="I32" s="246"/>
      <c r="J32" s="246"/>
      <c r="K32" s="246"/>
      <c r="L32" s="246"/>
      <c r="M32" s="246"/>
      <c r="N32" s="246"/>
      <c r="O32" s="246"/>
      <c r="P32" s="246"/>
      <c r="Q32" s="246"/>
      <c r="R32" s="246"/>
      <c r="S32" s="246"/>
      <c r="T32" s="246"/>
      <c r="U32" s="246"/>
      <c r="V32" s="246"/>
    </row>
    <row r="33" spans="2:22" s="8" customFormat="1" x14ac:dyDescent="0.25">
      <c r="B33" s="28"/>
      <c r="C33" s="28"/>
      <c r="D33" s="28"/>
      <c r="E33" s="28"/>
      <c r="F33" s="28"/>
      <c r="G33" s="29"/>
      <c r="H33" s="29"/>
      <c r="I33" s="246"/>
      <c r="J33" s="246"/>
      <c r="K33" s="246"/>
      <c r="L33" s="246"/>
      <c r="M33" s="246"/>
      <c r="N33" s="246"/>
      <c r="O33" s="246"/>
      <c r="P33" s="246"/>
      <c r="Q33" s="246"/>
      <c r="R33" s="246"/>
      <c r="S33" s="246"/>
      <c r="T33" s="246"/>
      <c r="U33" s="246"/>
      <c r="V33" s="246"/>
    </row>
    <row r="34" spans="2:22" s="8" customFormat="1" x14ac:dyDescent="0.25">
      <c r="B34" s="28"/>
      <c r="C34" s="28"/>
      <c r="D34" s="28"/>
      <c r="E34" s="28"/>
      <c r="F34" s="28"/>
      <c r="G34" s="29"/>
      <c r="H34" s="29"/>
      <c r="I34" s="246"/>
      <c r="J34" s="246"/>
      <c r="K34" s="246"/>
      <c r="L34" s="246"/>
      <c r="M34" s="246"/>
      <c r="N34" s="246"/>
      <c r="O34" s="246"/>
      <c r="P34" s="246"/>
      <c r="Q34" s="246"/>
      <c r="R34" s="246"/>
      <c r="S34" s="246"/>
      <c r="T34" s="246"/>
      <c r="U34" s="246"/>
      <c r="V34" s="246"/>
    </row>
    <row r="35" spans="2:22" s="8" customFormat="1" x14ac:dyDescent="0.25">
      <c r="B35" s="28"/>
      <c r="C35" s="28"/>
      <c r="D35" s="28"/>
      <c r="E35" s="28"/>
      <c r="F35" s="28"/>
      <c r="G35" s="29"/>
      <c r="H35" s="29"/>
      <c r="I35" s="246"/>
      <c r="J35" s="246"/>
      <c r="K35" s="246"/>
      <c r="L35" s="246"/>
      <c r="M35" s="246"/>
      <c r="N35" s="246"/>
      <c r="O35" s="246"/>
      <c r="P35" s="246"/>
      <c r="Q35" s="246"/>
      <c r="R35" s="246"/>
      <c r="S35" s="246"/>
      <c r="T35" s="246"/>
      <c r="U35" s="246"/>
      <c r="V35" s="246"/>
    </row>
    <row r="36" spans="2:22" s="8" customFormat="1" x14ac:dyDescent="0.25">
      <c r="B36" s="28"/>
      <c r="C36" s="28"/>
      <c r="D36" s="28"/>
      <c r="E36" s="28"/>
      <c r="F36" s="28"/>
      <c r="G36" s="29"/>
      <c r="H36" s="29"/>
      <c r="I36" s="246"/>
      <c r="J36" s="246"/>
      <c r="K36" s="246"/>
      <c r="L36" s="246"/>
      <c r="M36" s="246"/>
      <c r="N36" s="246"/>
      <c r="O36" s="246"/>
      <c r="P36" s="246"/>
      <c r="Q36" s="246"/>
      <c r="R36" s="246"/>
      <c r="S36" s="246"/>
      <c r="T36" s="246"/>
      <c r="U36" s="246"/>
      <c r="V36" s="246"/>
    </row>
    <row r="37" spans="2:22" s="8" customFormat="1" x14ac:dyDescent="0.25">
      <c r="B37" s="28"/>
      <c r="C37" s="28"/>
      <c r="D37" s="28"/>
      <c r="E37" s="28"/>
      <c r="F37" s="28"/>
      <c r="G37" s="29"/>
      <c r="H37" s="29"/>
      <c r="I37" s="246"/>
      <c r="J37" s="246"/>
      <c r="K37" s="246"/>
      <c r="L37" s="246"/>
      <c r="M37" s="246"/>
      <c r="N37" s="246"/>
      <c r="O37" s="246"/>
      <c r="P37" s="246"/>
      <c r="Q37" s="246"/>
      <c r="R37" s="246"/>
      <c r="S37" s="246"/>
      <c r="T37" s="246"/>
      <c r="U37" s="246"/>
      <c r="V37" s="246"/>
    </row>
    <row r="38" spans="2:22" s="8" customFormat="1" x14ac:dyDescent="0.25">
      <c r="B38" s="28"/>
      <c r="C38" s="28"/>
      <c r="D38" s="28"/>
      <c r="E38" s="28"/>
      <c r="F38" s="28"/>
      <c r="G38" s="29"/>
      <c r="H38" s="29"/>
      <c r="I38" s="246"/>
      <c r="J38" s="246"/>
      <c r="K38" s="246"/>
      <c r="L38" s="246"/>
      <c r="M38" s="246"/>
      <c r="N38" s="246"/>
      <c r="O38" s="246"/>
      <c r="P38" s="246"/>
      <c r="Q38" s="246"/>
      <c r="R38" s="246"/>
      <c r="S38" s="246"/>
      <c r="T38" s="246"/>
      <c r="U38" s="246"/>
      <c r="V38" s="246"/>
    </row>
    <row r="39" spans="2:22" s="8" customFormat="1" x14ac:dyDescent="0.25">
      <c r="B39" s="28"/>
      <c r="C39" s="28"/>
      <c r="D39" s="28"/>
      <c r="E39" s="28"/>
      <c r="F39" s="28"/>
      <c r="G39" s="29"/>
      <c r="H39" s="29"/>
      <c r="I39" s="246"/>
      <c r="J39" s="246"/>
      <c r="K39" s="246"/>
      <c r="L39" s="246"/>
      <c r="M39" s="246"/>
      <c r="N39" s="246"/>
      <c r="O39" s="246"/>
      <c r="P39" s="246"/>
      <c r="Q39" s="246"/>
      <c r="R39" s="246"/>
      <c r="S39" s="246"/>
      <c r="T39" s="246"/>
      <c r="U39" s="246"/>
      <c r="V39" s="246"/>
    </row>
    <row r="40" spans="2:22" s="8" customFormat="1" x14ac:dyDescent="0.25">
      <c r="B40" s="28"/>
      <c r="C40" s="28"/>
      <c r="D40" s="28"/>
      <c r="E40" s="28"/>
      <c r="F40" s="28"/>
      <c r="G40" s="29"/>
      <c r="H40" s="29"/>
      <c r="I40" s="246"/>
      <c r="J40" s="246"/>
      <c r="K40" s="246"/>
      <c r="L40" s="246"/>
      <c r="M40" s="246"/>
      <c r="N40" s="246"/>
      <c r="O40" s="246"/>
      <c r="P40" s="246"/>
      <c r="Q40" s="246"/>
      <c r="R40" s="246"/>
      <c r="S40" s="246"/>
      <c r="T40" s="246"/>
      <c r="U40" s="246"/>
      <c r="V40" s="246"/>
    </row>
    <row r="41" spans="2:22" s="8" customFormat="1" x14ac:dyDescent="0.25">
      <c r="B41" s="28"/>
      <c r="C41" s="28"/>
      <c r="D41" s="28"/>
      <c r="E41" s="28"/>
      <c r="F41" s="28"/>
      <c r="G41" s="29"/>
      <c r="H41" s="29"/>
      <c r="I41" s="246"/>
      <c r="J41" s="246"/>
      <c r="K41" s="246"/>
      <c r="L41" s="246"/>
      <c r="M41" s="246"/>
      <c r="N41" s="246"/>
      <c r="O41" s="246"/>
      <c r="P41" s="246"/>
      <c r="Q41" s="246"/>
      <c r="R41" s="246"/>
      <c r="S41" s="246"/>
      <c r="T41" s="246"/>
      <c r="U41" s="246"/>
      <c r="V41" s="246"/>
    </row>
    <row r="42" spans="2:22" s="8" customFormat="1" x14ac:dyDescent="0.25">
      <c r="B42" s="28"/>
      <c r="C42" s="28"/>
      <c r="D42" s="28"/>
      <c r="E42" s="28"/>
      <c r="F42" s="28"/>
      <c r="G42" s="29"/>
      <c r="H42" s="29"/>
      <c r="I42" s="246"/>
      <c r="J42" s="246"/>
      <c r="K42" s="246"/>
      <c r="L42" s="246"/>
      <c r="M42" s="246"/>
      <c r="N42" s="246"/>
      <c r="O42" s="246"/>
      <c r="P42" s="246"/>
      <c r="Q42" s="246"/>
      <c r="R42" s="246"/>
      <c r="S42" s="246"/>
      <c r="T42" s="246"/>
      <c r="U42" s="246"/>
      <c r="V42" s="246"/>
    </row>
    <row r="43" spans="2:22" s="8" customFormat="1" x14ac:dyDescent="0.25">
      <c r="B43" s="28"/>
      <c r="C43" s="28"/>
      <c r="D43" s="28"/>
      <c r="E43" s="28"/>
      <c r="F43" s="28"/>
      <c r="G43" s="29"/>
      <c r="H43" s="29"/>
      <c r="I43" s="246"/>
      <c r="J43" s="246"/>
      <c r="K43" s="246"/>
      <c r="L43" s="246"/>
      <c r="M43" s="246"/>
      <c r="N43" s="246"/>
      <c r="O43" s="246"/>
      <c r="P43" s="246"/>
      <c r="Q43" s="246"/>
      <c r="R43" s="246"/>
      <c r="S43" s="246"/>
      <c r="T43" s="246"/>
      <c r="U43" s="246"/>
      <c r="V43" s="246"/>
    </row>
    <row r="44" spans="2:22" s="8" customFormat="1" x14ac:dyDescent="0.25">
      <c r="B44" s="28"/>
      <c r="C44" s="28"/>
      <c r="D44" s="28"/>
      <c r="E44" s="28"/>
      <c r="F44" s="28"/>
      <c r="G44" s="29"/>
      <c r="H44" s="29"/>
      <c r="I44" s="246"/>
      <c r="J44" s="246"/>
      <c r="K44" s="246"/>
      <c r="L44" s="246"/>
      <c r="M44" s="246"/>
      <c r="N44" s="246"/>
      <c r="O44" s="246"/>
      <c r="P44" s="246"/>
      <c r="Q44" s="246"/>
      <c r="R44" s="246"/>
      <c r="S44" s="246"/>
      <c r="T44" s="246"/>
      <c r="U44" s="246"/>
      <c r="V44" s="246"/>
    </row>
    <row r="45" spans="2:22" s="8" customFormat="1" x14ac:dyDescent="0.25">
      <c r="B45" s="28"/>
      <c r="C45" s="28"/>
      <c r="D45" s="28"/>
      <c r="E45" s="28"/>
      <c r="F45" s="28"/>
      <c r="G45" s="29"/>
      <c r="H45" s="29"/>
      <c r="I45" s="246"/>
      <c r="J45" s="246"/>
      <c r="K45" s="246"/>
      <c r="L45" s="246"/>
      <c r="M45" s="246"/>
      <c r="N45" s="246"/>
      <c r="O45" s="246"/>
      <c r="P45" s="246"/>
      <c r="Q45" s="246"/>
      <c r="R45" s="246"/>
      <c r="S45" s="246"/>
      <c r="T45" s="246"/>
      <c r="U45" s="246"/>
      <c r="V45" s="246"/>
    </row>
    <row r="46" spans="2:22" s="8" customFormat="1" x14ac:dyDescent="0.25">
      <c r="B46" s="28"/>
      <c r="C46" s="28"/>
      <c r="D46" s="28"/>
      <c r="E46" s="28"/>
      <c r="F46" s="28"/>
      <c r="G46" s="29"/>
      <c r="H46" s="29"/>
      <c r="I46" s="246"/>
      <c r="J46" s="246"/>
      <c r="K46" s="246"/>
      <c r="L46" s="246"/>
      <c r="M46" s="246"/>
      <c r="N46" s="246"/>
      <c r="O46" s="246"/>
      <c r="P46" s="246"/>
      <c r="Q46" s="246"/>
      <c r="R46" s="246"/>
      <c r="S46" s="246"/>
      <c r="T46" s="246"/>
      <c r="U46" s="246"/>
      <c r="V46" s="246"/>
    </row>
    <row r="47" spans="2:22" s="8" customFormat="1" x14ac:dyDescent="0.25">
      <c r="B47" s="28"/>
      <c r="C47" s="28"/>
      <c r="D47" s="28"/>
      <c r="E47" s="28"/>
      <c r="F47" s="28"/>
      <c r="G47" s="29"/>
      <c r="H47" s="29"/>
      <c r="I47" s="246"/>
      <c r="J47" s="246"/>
      <c r="K47" s="246"/>
      <c r="L47" s="246"/>
      <c r="M47" s="246"/>
      <c r="N47" s="246"/>
      <c r="O47" s="246"/>
      <c r="P47" s="246"/>
      <c r="Q47" s="246"/>
      <c r="R47" s="246"/>
      <c r="S47" s="246"/>
      <c r="T47" s="246"/>
      <c r="U47" s="246"/>
      <c r="V47" s="246"/>
    </row>
    <row r="48" spans="2:22" s="8" customFormat="1" x14ac:dyDescent="0.25">
      <c r="B48" s="28"/>
      <c r="C48" s="28"/>
      <c r="D48" s="28"/>
      <c r="E48" s="28"/>
      <c r="F48" s="28"/>
      <c r="G48" s="29"/>
      <c r="H48" s="29"/>
      <c r="I48" s="246"/>
      <c r="J48" s="246"/>
      <c r="K48" s="246"/>
      <c r="L48" s="246"/>
      <c r="M48" s="246"/>
      <c r="N48" s="246"/>
      <c r="O48" s="246"/>
      <c r="P48" s="246"/>
      <c r="Q48" s="246"/>
      <c r="R48" s="246"/>
      <c r="S48" s="246"/>
      <c r="T48" s="246"/>
      <c r="U48" s="246"/>
      <c r="V48" s="246"/>
    </row>
    <row r="49" spans="2:22" s="8" customFormat="1" x14ac:dyDescent="0.25">
      <c r="B49" s="28"/>
      <c r="C49" s="28"/>
      <c r="D49" s="28"/>
      <c r="E49" s="28"/>
      <c r="F49" s="28"/>
      <c r="G49" s="29"/>
      <c r="H49" s="29"/>
      <c r="I49" s="246"/>
      <c r="J49" s="246"/>
      <c r="K49" s="246"/>
      <c r="L49" s="246"/>
      <c r="M49" s="246"/>
      <c r="N49" s="246"/>
      <c r="O49" s="246"/>
      <c r="P49" s="246"/>
      <c r="Q49" s="246"/>
      <c r="R49" s="246"/>
      <c r="S49" s="246"/>
      <c r="T49" s="246"/>
      <c r="U49" s="246"/>
      <c r="V49" s="246"/>
    </row>
    <row r="50" spans="2:22" s="8" customFormat="1" x14ac:dyDescent="0.25">
      <c r="B50" s="28"/>
      <c r="C50" s="28"/>
      <c r="D50" s="28"/>
      <c r="E50" s="28"/>
      <c r="F50" s="28"/>
      <c r="G50" s="29"/>
      <c r="H50" s="29"/>
      <c r="I50" s="246"/>
      <c r="J50" s="246"/>
      <c r="K50" s="246"/>
      <c r="L50" s="246"/>
      <c r="M50" s="246"/>
      <c r="N50" s="246"/>
      <c r="O50" s="246"/>
      <c r="P50" s="246"/>
      <c r="Q50" s="246"/>
      <c r="R50" s="246"/>
      <c r="S50" s="246"/>
      <c r="T50" s="246"/>
      <c r="U50" s="246"/>
      <c r="V50" s="246"/>
    </row>
    <row r="51" spans="2:22" s="8" customFormat="1" x14ac:dyDescent="0.25">
      <c r="B51" s="28"/>
      <c r="C51" s="28"/>
      <c r="D51" s="28"/>
      <c r="E51" s="28"/>
      <c r="F51" s="28"/>
      <c r="G51" s="29"/>
      <c r="H51" s="29"/>
      <c r="I51" s="246"/>
      <c r="J51" s="246"/>
      <c r="K51" s="246"/>
      <c r="L51" s="246"/>
      <c r="M51" s="246"/>
      <c r="N51" s="246"/>
      <c r="O51" s="246"/>
      <c r="P51" s="246"/>
      <c r="Q51" s="246"/>
      <c r="R51" s="246"/>
      <c r="S51" s="246"/>
      <c r="T51" s="246"/>
      <c r="U51" s="246"/>
      <c r="V51" s="246"/>
    </row>
    <row r="52" spans="2:22" s="8" customFormat="1" x14ac:dyDescent="0.25">
      <c r="B52" s="28"/>
      <c r="C52" s="28"/>
      <c r="D52" s="28"/>
      <c r="E52" s="28"/>
      <c r="F52" s="28"/>
      <c r="G52" s="29"/>
      <c r="H52" s="29"/>
      <c r="I52" s="246"/>
      <c r="J52" s="246"/>
      <c r="K52" s="246"/>
      <c r="L52" s="246"/>
      <c r="M52" s="246"/>
      <c r="N52" s="246"/>
      <c r="O52" s="246"/>
      <c r="P52" s="246"/>
      <c r="Q52" s="246"/>
      <c r="R52" s="246"/>
      <c r="S52" s="246"/>
      <c r="T52" s="246"/>
      <c r="U52" s="246"/>
      <c r="V52" s="246"/>
    </row>
    <row r="53" spans="2:22" x14ac:dyDescent="0.2">
      <c r="B53" s="4"/>
      <c r="C53" s="4"/>
      <c r="D53" s="4"/>
      <c r="E53" s="4"/>
      <c r="F53" s="4"/>
      <c r="G53" s="6"/>
      <c r="H53" s="6"/>
      <c r="I53" s="245"/>
      <c r="J53" s="245"/>
      <c r="K53" s="245"/>
      <c r="L53" s="245"/>
      <c r="M53" s="245"/>
      <c r="N53" s="245"/>
      <c r="O53" s="245"/>
      <c r="P53" s="245"/>
      <c r="Q53" s="245"/>
      <c r="R53" s="245"/>
      <c r="S53" s="245"/>
      <c r="T53" s="245"/>
      <c r="U53" s="245"/>
      <c r="V53" s="245"/>
    </row>
    <row r="54" spans="2:22" x14ac:dyDescent="0.2">
      <c r="B54" s="4"/>
      <c r="C54" s="4"/>
      <c r="D54" s="4"/>
      <c r="E54" s="4"/>
      <c r="F54" s="4"/>
      <c r="G54" s="6"/>
      <c r="H54" s="6"/>
      <c r="I54" s="245"/>
      <c r="J54" s="245"/>
      <c r="K54" s="245"/>
      <c r="L54" s="245"/>
      <c r="M54" s="245"/>
      <c r="N54" s="245"/>
      <c r="O54" s="245"/>
      <c r="P54" s="245"/>
      <c r="Q54" s="245"/>
      <c r="R54" s="245"/>
      <c r="S54" s="245"/>
      <c r="T54" s="245"/>
      <c r="U54" s="245"/>
      <c r="V54" s="245"/>
    </row>
    <row r="55" spans="2:22" x14ac:dyDescent="0.2">
      <c r="B55" s="4"/>
      <c r="C55" s="4"/>
      <c r="D55" s="4"/>
      <c r="E55" s="4"/>
      <c r="F55" s="4"/>
      <c r="G55" s="6"/>
      <c r="H55" s="6"/>
      <c r="I55" s="245"/>
      <c r="J55" s="245"/>
      <c r="K55" s="245"/>
      <c r="L55" s="245"/>
      <c r="M55" s="245"/>
      <c r="N55" s="245"/>
      <c r="O55" s="245"/>
      <c r="P55" s="245"/>
      <c r="Q55" s="245"/>
      <c r="R55" s="245"/>
      <c r="S55" s="245"/>
      <c r="T55" s="245"/>
      <c r="U55" s="245"/>
      <c r="V55" s="245"/>
    </row>
    <row r="56" spans="2:22" x14ac:dyDescent="0.2">
      <c r="B56" s="4"/>
      <c r="C56" s="4"/>
      <c r="D56" s="4"/>
      <c r="E56" s="4"/>
      <c r="F56" s="4"/>
      <c r="G56" s="6"/>
      <c r="H56" s="6"/>
      <c r="I56" s="245"/>
      <c r="J56" s="245"/>
      <c r="K56" s="245"/>
      <c r="L56" s="245"/>
      <c r="M56" s="245"/>
      <c r="N56" s="245"/>
      <c r="O56" s="245"/>
      <c r="P56" s="245"/>
      <c r="Q56" s="245"/>
      <c r="R56" s="245"/>
      <c r="S56" s="245"/>
      <c r="T56" s="245"/>
      <c r="U56" s="245"/>
      <c r="V56" s="245"/>
    </row>
    <row r="57" spans="2:22" x14ac:dyDescent="0.2">
      <c r="B57" s="4"/>
      <c r="C57" s="4"/>
      <c r="D57" s="4"/>
      <c r="E57" s="4"/>
      <c r="F57" s="4"/>
      <c r="G57" s="6"/>
      <c r="H57" s="6"/>
      <c r="I57" s="245"/>
      <c r="J57" s="245"/>
      <c r="K57" s="245"/>
      <c r="L57" s="245"/>
      <c r="M57" s="245"/>
      <c r="N57" s="245"/>
      <c r="O57" s="245"/>
      <c r="P57" s="245"/>
      <c r="Q57" s="245"/>
      <c r="R57" s="245"/>
      <c r="S57" s="245"/>
      <c r="T57" s="245"/>
      <c r="U57" s="245"/>
      <c r="V57" s="245"/>
    </row>
    <row r="58" spans="2:22" x14ac:dyDescent="0.2">
      <c r="B58" s="4"/>
      <c r="C58" s="4"/>
      <c r="D58" s="4"/>
      <c r="E58" s="4"/>
      <c r="F58" s="4"/>
      <c r="G58" s="6"/>
      <c r="H58" s="6"/>
      <c r="I58" s="245"/>
      <c r="J58" s="245"/>
      <c r="K58" s="245"/>
      <c r="L58" s="245"/>
      <c r="M58" s="245"/>
      <c r="N58" s="245"/>
      <c r="O58" s="245"/>
      <c r="P58" s="245"/>
      <c r="Q58" s="245"/>
      <c r="R58" s="245"/>
      <c r="S58" s="245"/>
      <c r="T58" s="245"/>
      <c r="U58" s="245"/>
      <c r="V58" s="245"/>
    </row>
    <row r="59" spans="2:22" x14ac:dyDescent="0.2">
      <c r="B59" s="4"/>
      <c r="C59" s="4"/>
      <c r="D59" s="4"/>
      <c r="E59" s="4"/>
      <c r="F59" s="4"/>
      <c r="G59" s="6"/>
      <c r="H59" s="6"/>
      <c r="I59" s="245"/>
      <c r="J59" s="245"/>
      <c r="K59" s="245"/>
      <c r="L59" s="245"/>
      <c r="M59" s="245"/>
      <c r="N59" s="245"/>
      <c r="O59" s="245"/>
      <c r="P59" s="245"/>
      <c r="Q59" s="245"/>
      <c r="R59" s="245"/>
      <c r="S59" s="245"/>
      <c r="T59" s="245"/>
      <c r="U59" s="245"/>
      <c r="V59" s="245"/>
    </row>
    <row r="60" spans="2:22" x14ac:dyDescent="0.2">
      <c r="B60" s="4"/>
      <c r="C60" s="4"/>
      <c r="D60" s="4"/>
      <c r="E60" s="4"/>
      <c r="F60" s="4"/>
      <c r="G60" s="6"/>
      <c r="H60" s="6"/>
      <c r="I60" s="245"/>
      <c r="J60" s="245"/>
      <c r="K60" s="245"/>
      <c r="L60" s="245"/>
      <c r="M60" s="245"/>
      <c r="N60" s="245"/>
      <c r="O60" s="245"/>
      <c r="P60" s="245"/>
      <c r="Q60" s="245"/>
      <c r="R60" s="245"/>
      <c r="S60" s="245"/>
      <c r="T60" s="245"/>
      <c r="U60" s="245"/>
      <c r="V60" s="245"/>
    </row>
    <row r="61" spans="2:22" x14ac:dyDescent="0.2">
      <c r="B61" s="4"/>
      <c r="C61" s="4"/>
      <c r="D61" s="4"/>
      <c r="E61" s="4"/>
      <c r="F61" s="4"/>
      <c r="G61" s="6"/>
      <c r="H61" s="6"/>
      <c r="I61" s="245"/>
      <c r="J61" s="245"/>
      <c r="K61" s="245"/>
      <c r="L61" s="245"/>
      <c r="M61" s="245"/>
      <c r="N61" s="245"/>
      <c r="O61" s="245"/>
      <c r="P61" s="245"/>
      <c r="Q61" s="245"/>
      <c r="R61" s="245"/>
      <c r="S61" s="245"/>
      <c r="T61" s="245"/>
      <c r="U61" s="245"/>
      <c r="V61" s="245"/>
    </row>
    <row r="62" spans="2:22" x14ac:dyDescent="0.2">
      <c r="B62" s="4"/>
      <c r="C62" s="4"/>
      <c r="D62" s="4"/>
      <c r="E62" s="4"/>
      <c r="F62" s="4"/>
      <c r="G62" s="6"/>
      <c r="H62" s="6"/>
      <c r="I62" s="245"/>
      <c r="J62" s="245"/>
      <c r="K62" s="245"/>
      <c r="L62" s="245"/>
      <c r="M62" s="245"/>
      <c r="N62" s="245"/>
      <c r="O62" s="245"/>
      <c r="P62" s="245"/>
      <c r="Q62" s="245"/>
      <c r="R62" s="245"/>
      <c r="S62" s="245"/>
      <c r="T62" s="245"/>
      <c r="U62" s="245"/>
      <c r="V62" s="245"/>
    </row>
    <row r="63" spans="2:22" x14ac:dyDescent="0.2">
      <c r="B63" s="4"/>
      <c r="C63" s="4"/>
      <c r="D63" s="4"/>
      <c r="E63" s="4"/>
      <c r="F63" s="4"/>
      <c r="G63" s="6"/>
      <c r="H63" s="6"/>
      <c r="I63" s="245"/>
      <c r="J63" s="245"/>
      <c r="K63" s="245"/>
      <c r="L63" s="245"/>
      <c r="M63" s="245"/>
      <c r="N63" s="245"/>
      <c r="O63" s="245"/>
      <c r="P63" s="245"/>
      <c r="Q63" s="245"/>
      <c r="R63" s="245"/>
      <c r="S63" s="245"/>
      <c r="T63" s="245"/>
      <c r="U63" s="245"/>
      <c r="V63" s="245"/>
    </row>
    <row r="64" spans="2:22" s="47" customFormat="1" x14ac:dyDescent="0.2">
      <c r="B64" s="4"/>
      <c r="C64" s="4"/>
      <c r="D64" s="4"/>
      <c r="E64" s="4"/>
      <c r="F64" s="4"/>
      <c r="G64" s="6"/>
      <c r="H64" s="6"/>
      <c r="I64" s="245"/>
      <c r="J64" s="245"/>
      <c r="K64" s="245"/>
      <c r="L64" s="245"/>
      <c r="M64" s="245"/>
      <c r="N64" s="245"/>
      <c r="O64" s="245"/>
      <c r="P64" s="245"/>
      <c r="Q64" s="245"/>
      <c r="R64" s="245"/>
      <c r="S64" s="245"/>
      <c r="T64" s="245"/>
      <c r="U64" s="245"/>
      <c r="V64" s="245"/>
    </row>
    <row r="65" spans="2:8" s="47" customFormat="1" x14ac:dyDescent="0.2">
      <c r="B65" s="4"/>
      <c r="C65" s="4"/>
      <c r="D65" s="4"/>
      <c r="E65" s="4"/>
      <c r="F65" s="4"/>
      <c r="G65" s="6"/>
      <c r="H65" s="6"/>
    </row>
    <row r="66" spans="2:8" s="47" customFormat="1" x14ac:dyDescent="0.2">
      <c r="B66" s="4"/>
      <c r="C66" s="4"/>
      <c r="D66" s="4"/>
      <c r="E66" s="4"/>
      <c r="F66" s="4"/>
      <c r="G66" s="6"/>
      <c r="H66" s="6"/>
    </row>
    <row r="67" spans="2:8" s="47" customFormat="1" x14ac:dyDescent="0.2">
      <c r="B67" s="4"/>
      <c r="C67" s="4"/>
      <c r="D67" s="4"/>
      <c r="E67" s="4"/>
      <c r="F67" s="4"/>
      <c r="G67" s="6"/>
      <c r="H67" s="6"/>
    </row>
    <row r="68" spans="2:8" s="47" customFormat="1" x14ac:dyDescent="0.2">
      <c r="B68" s="4"/>
      <c r="C68" s="4"/>
      <c r="D68" s="4"/>
      <c r="E68" s="4"/>
      <c r="F68" s="4"/>
      <c r="G68" s="6"/>
      <c r="H68" s="6"/>
    </row>
    <row r="69" spans="2:8" s="47" customFormat="1" x14ac:dyDescent="0.2">
      <c r="B69" s="4"/>
      <c r="C69" s="4"/>
      <c r="D69" s="4"/>
      <c r="E69" s="4"/>
      <c r="F69" s="4"/>
      <c r="G69" s="6"/>
      <c r="H69" s="6"/>
    </row>
    <row r="70" spans="2:8" s="47" customFormat="1" x14ac:dyDescent="0.2">
      <c r="B70" s="4"/>
      <c r="C70" s="4"/>
      <c r="D70" s="4"/>
      <c r="E70" s="4"/>
      <c r="F70" s="4"/>
      <c r="G70" s="6"/>
      <c r="H70" s="6"/>
    </row>
    <row r="71" spans="2:8" s="47" customFormat="1" x14ac:dyDescent="0.2">
      <c r="B71" s="4"/>
      <c r="C71" s="4"/>
      <c r="D71" s="4"/>
      <c r="E71" s="4"/>
      <c r="F71" s="4"/>
      <c r="G71" s="6"/>
      <c r="H71" s="6"/>
    </row>
    <row r="72" spans="2:8" s="47" customFormat="1" x14ac:dyDescent="0.2">
      <c r="B72" s="4"/>
      <c r="C72" s="4"/>
      <c r="D72" s="4"/>
      <c r="E72" s="4"/>
      <c r="F72" s="4"/>
      <c r="G72" s="6"/>
      <c r="H72" s="6"/>
    </row>
    <row r="73" spans="2:8" s="47" customFormat="1" x14ac:dyDescent="0.2">
      <c r="B73" s="4"/>
      <c r="C73" s="4"/>
      <c r="D73" s="4"/>
      <c r="E73" s="4"/>
      <c r="F73" s="4"/>
      <c r="G73" s="11"/>
      <c r="H73" s="11"/>
    </row>
  </sheetData>
  <mergeCells count="2">
    <mergeCell ref="E3:F3"/>
    <mergeCell ref="B2:H2"/>
  </mergeCells>
  <phoneticPr fontId="25" type="noConversion"/>
  <printOptions horizontalCentered="1"/>
  <pageMargins left="0.19685039370078741" right="0.27559055118110237" top="0.43307086614173229" bottom="0.35433070866141736" header="0.31496062992125984" footer="0.31496062992125984"/>
  <pageSetup paperSize="9" scale="80" firstPageNumber="17" fitToHeight="0" orientation="portrait" useFirstPageNumber="1" r:id="rId1"/>
  <headerFooter>
    <oddFooter>&amp;R&amp;"Arial,Regular"&amp;P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9066F-43C6-4E04-993F-B633C61D64A8}">
  <sheetPr>
    <tabColor theme="4" tint="0.39997558519241921"/>
    <pageSetUpPr fitToPage="1"/>
  </sheetPr>
  <dimension ref="B1:V73"/>
  <sheetViews>
    <sheetView view="pageBreakPreview" zoomScale="80" zoomScaleNormal="70" zoomScaleSheetLayoutView="80" workbookViewId="0">
      <selection activeCell="N37" sqref="N37"/>
    </sheetView>
  </sheetViews>
  <sheetFormatPr defaultColWidth="9.140625" defaultRowHeight="14.25" x14ac:dyDescent="0.2"/>
  <cols>
    <col min="1" max="1" width="1.140625" style="5" customWidth="1"/>
    <col min="2" max="2" width="9.7109375" style="5" customWidth="1"/>
    <col min="3" max="3" width="11" style="5" customWidth="1"/>
    <col min="4" max="4" width="52.7109375" style="5" customWidth="1"/>
    <col min="5" max="5" width="8.85546875" style="5" customWidth="1"/>
    <col min="6" max="6" width="7.7109375" style="5" customWidth="1"/>
    <col min="7" max="7" width="14.28515625" style="5" customWidth="1"/>
    <col min="8" max="8" width="19" style="5" customWidth="1"/>
    <col min="9" max="22" width="9.140625" style="47"/>
    <col min="23" max="16384" width="9.140625" style="5"/>
  </cols>
  <sheetData>
    <row r="1" spans="2:22" ht="18" x14ac:dyDescent="0.25">
      <c r="B1" s="2"/>
      <c r="C1" s="2"/>
      <c r="D1" s="7"/>
      <c r="E1" s="1"/>
      <c r="F1" s="1"/>
      <c r="G1" s="6"/>
      <c r="H1" s="11"/>
      <c r="I1" s="245"/>
      <c r="J1" s="245"/>
      <c r="K1" s="245"/>
      <c r="L1" s="245"/>
      <c r="M1" s="245"/>
      <c r="N1" s="245"/>
      <c r="O1" s="245"/>
      <c r="P1" s="245"/>
      <c r="Q1" s="245"/>
      <c r="R1" s="245"/>
      <c r="S1" s="245"/>
      <c r="T1" s="245"/>
      <c r="U1" s="245"/>
      <c r="V1" s="245"/>
    </row>
    <row r="2" spans="2:22" s="238" customFormat="1" ht="25.9" customHeight="1" x14ac:dyDescent="0.2">
      <c r="B2" s="360" t="s">
        <v>0</v>
      </c>
      <c r="C2" s="360"/>
      <c r="D2" s="360"/>
      <c r="E2" s="360"/>
      <c r="F2" s="360"/>
      <c r="G2" s="360"/>
      <c r="H2" s="360"/>
    </row>
    <row r="3" spans="2:22" ht="15" customHeight="1" x14ac:dyDescent="0.25">
      <c r="B3" s="2" t="s">
        <v>21</v>
      </c>
      <c r="C3" s="11"/>
      <c r="D3" s="237" t="str">
        <f>SUMMARY!D4</f>
        <v>SCMU3-23/24-0790-HO</v>
      </c>
      <c r="E3" s="358" t="s">
        <v>2</v>
      </c>
      <c r="F3" s="359"/>
      <c r="G3" s="209" t="str">
        <f>'SCHED 1B-1_OR'!G3</f>
        <v xml:space="preserve">OR TAMBO &amp; ALFRED NZO </v>
      </c>
      <c r="H3" s="11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</row>
    <row r="4" spans="2:22" ht="15" customHeight="1" x14ac:dyDescent="0.2">
      <c r="B4" s="2" t="s">
        <v>22</v>
      </c>
      <c r="C4" s="11"/>
      <c r="D4" s="2" t="str">
        <f>SUMMARY!D6</f>
        <v>BOILER &amp; CALORIFIER SYSTEM</v>
      </c>
      <c r="E4" s="2"/>
      <c r="F4" s="2"/>
      <c r="G4" s="209" t="str">
        <f>SUMMARY!F5</f>
        <v>Cluster 1</v>
      </c>
      <c r="H4" s="11"/>
      <c r="I4" s="245"/>
      <c r="J4" s="245"/>
      <c r="K4" s="245"/>
      <c r="L4" s="245"/>
      <c r="M4" s="245"/>
      <c r="N4" s="245"/>
      <c r="O4" s="245"/>
      <c r="P4" s="245"/>
      <c r="Q4" s="245"/>
      <c r="R4" s="245"/>
      <c r="S4" s="245"/>
      <c r="T4" s="245"/>
      <c r="U4" s="245"/>
      <c r="V4" s="245"/>
    </row>
    <row r="5" spans="2:22" x14ac:dyDescent="0.2">
      <c r="B5" s="2"/>
      <c r="C5" s="2"/>
      <c r="D5" s="2"/>
      <c r="E5" s="2"/>
      <c r="F5" s="2"/>
      <c r="G5" s="6"/>
      <c r="H5" s="11"/>
      <c r="I5" s="245"/>
      <c r="J5" s="245"/>
      <c r="K5" s="245"/>
      <c r="L5" s="245"/>
      <c r="M5" s="245"/>
      <c r="N5" s="245"/>
      <c r="O5" s="245"/>
      <c r="P5" s="245"/>
      <c r="Q5" s="245"/>
      <c r="R5" s="245"/>
      <c r="S5" s="245"/>
      <c r="T5" s="245"/>
      <c r="U5" s="245"/>
      <c r="V5" s="245"/>
    </row>
    <row r="6" spans="2:22" s="3" customFormat="1" ht="15" customHeight="1" x14ac:dyDescent="0.2">
      <c r="B6" s="3" t="s">
        <v>86</v>
      </c>
      <c r="D6" s="3" t="s">
        <v>83</v>
      </c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</row>
    <row r="7" spans="2:22" ht="6" customHeight="1" thickBot="1" x14ac:dyDescent="0.25">
      <c r="B7" s="4"/>
      <c r="C7" s="4"/>
      <c r="D7" s="4"/>
      <c r="E7" s="4"/>
      <c r="F7" s="4"/>
      <c r="G7" s="6"/>
      <c r="H7" s="11"/>
      <c r="I7" s="245"/>
      <c r="J7" s="245"/>
      <c r="K7" s="245"/>
      <c r="L7" s="245"/>
      <c r="M7" s="245"/>
      <c r="N7" s="245"/>
      <c r="O7" s="245"/>
      <c r="P7" s="245"/>
      <c r="Q7" s="245"/>
      <c r="R7" s="245"/>
      <c r="S7" s="245"/>
      <c r="T7" s="245"/>
      <c r="U7" s="245"/>
      <c r="V7" s="245"/>
    </row>
    <row r="8" spans="2:22" s="8" customFormat="1" ht="39" customHeight="1" thickBot="1" x14ac:dyDescent="0.3">
      <c r="B8" s="10" t="s">
        <v>25</v>
      </c>
      <c r="C8" s="10" t="s">
        <v>26</v>
      </c>
      <c r="D8" s="10" t="s">
        <v>8</v>
      </c>
      <c r="E8" s="10" t="s">
        <v>27</v>
      </c>
      <c r="F8" s="10" t="s">
        <v>860</v>
      </c>
      <c r="G8" s="10" t="s">
        <v>861</v>
      </c>
      <c r="H8" s="10" t="s">
        <v>862</v>
      </c>
      <c r="I8" s="246"/>
      <c r="J8" s="246"/>
      <c r="K8" s="246"/>
      <c r="L8" s="246"/>
      <c r="M8" s="246"/>
      <c r="N8" s="246"/>
      <c r="O8" s="246"/>
      <c r="P8" s="246"/>
      <c r="Q8" s="246"/>
      <c r="R8" s="246"/>
      <c r="S8" s="246"/>
      <c r="T8" s="246"/>
      <c r="U8" s="246"/>
      <c r="V8" s="246"/>
    </row>
    <row r="9" spans="2:22" s="8" customFormat="1" ht="76.5" x14ac:dyDescent="0.25">
      <c r="B9" s="21">
        <v>3</v>
      </c>
      <c r="C9" s="21" t="s">
        <v>28</v>
      </c>
      <c r="D9" s="22" t="s">
        <v>87</v>
      </c>
      <c r="E9" s="21"/>
      <c r="F9" s="21"/>
      <c r="G9" s="23"/>
      <c r="H9" s="23"/>
      <c r="I9" s="246"/>
      <c r="J9" s="246"/>
      <c r="K9" s="246"/>
      <c r="L9" s="246"/>
      <c r="M9" s="246"/>
      <c r="N9" s="246"/>
      <c r="O9" s="246"/>
      <c r="P9" s="246"/>
      <c r="Q9" s="246"/>
      <c r="R9" s="246"/>
      <c r="S9" s="246"/>
      <c r="T9" s="246"/>
      <c r="U9" s="246"/>
      <c r="V9" s="246"/>
    </row>
    <row r="10" spans="2:22" s="8" customFormat="1" ht="20.25" customHeight="1" x14ac:dyDescent="0.25">
      <c r="B10" s="13" t="s">
        <v>30</v>
      </c>
      <c r="C10" s="13"/>
      <c r="D10" s="235" t="s">
        <v>31</v>
      </c>
      <c r="E10" s="13" t="s">
        <v>32</v>
      </c>
      <c r="F10" s="13">
        <v>1</v>
      </c>
      <c r="G10" s="37"/>
      <c r="H10" s="16"/>
      <c r="I10" s="246"/>
      <c r="J10" s="246"/>
      <c r="K10" s="246"/>
      <c r="L10" s="246"/>
      <c r="M10" s="246"/>
      <c r="N10" s="246"/>
      <c r="O10" s="246"/>
      <c r="P10" s="246"/>
      <c r="Q10" s="246"/>
      <c r="R10" s="246"/>
      <c r="S10" s="246"/>
      <c r="T10" s="246"/>
      <c r="U10" s="246"/>
      <c r="V10" s="246"/>
    </row>
    <row r="11" spans="2:22" s="8" customFormat="1" ht="20.25" customHeight="1" x14ac:dyDescent="0.25">
      <c r="B11" s="13" t="s">
        <v>33</v>
      </c>
      <c r="C11" s="13"/>
      <c r="D11" s="235" t="s">
        <v>34</v>
      </c>
      <c r="E11" s="13" t="s">
        <v>32</v>
      </c>
      <c r="F11" s="13">
        <v>1</v>
      </c>
      <c r="G11" s="37"/>
      <c r="H11" s="16"/>
      <c r="I11" s="246"/>
      <c r="J11" s="246"/>
      <c r="K11" s="246"/>
      <c r="L11" s="246"/>
      <c r="M11" s="246"/>
      <c r="N11" s="246"/>
      <c r="O11" s="246"/>
      <c r="P11" s="246"/>
      <c r="Q11" s="246"/>
      <c r="R11" s="246"/>
      <c r="S11" s="246"/>
      <c r="T11" s="246"/>
      <c r="U11" s="246"/>
      <c r="V11" s="246"/>
    </row>
    <row r="12" spans="2:22" s="8" customFormat="1" ht="20.25" customHeight="1" x14ac:dyDescent="0.25">
      <c r="B12" s="13" t="s">
        <v>35</v>
      </c>
      <c r="C12" s="13"/>
      <c r="D12" s="235" t="s">
        <v>88</v>
      </c>
      <c r="E12" s="13" t="s">
        <v>32</v>
      </c>
      <c r="F12" s="13">
        <v>1</v>
      </c>
      <c r="G12" s="37"/>
      <c r="H12" s="16"/>
      <c r="I12" s="246"/>
      <c r="J12" s="246"/>
      <c r="K12" s="246"/>
      <c r="L12" s="246"/>
      <c r="M12" s="246"/>
      <c r="N12" s="246"/>
      <c r="O12" s="246"/>
      <c r="P12" s="246"/>
      <c r="Q12" s="246"/>
      <c r="R12" s="246"/>
      <c r="S12" s="246"/>
      <c r="T12" s="246"/>
      <c r="U12" s="246"/>
      <c r="V12" s="246"/>
    </row>
    <row r="13" spans="2:22" s="8" customFormat="1" ht="20.25" customHeight="1" x14ac:dyDescent="0.25">
      <c r="B13" s="13" t="s">
        <v>37</v>
      </c>
      <c r="C13" s="13"/>
      <c r="D13" s="235" t="s">
        <v>38</v>
      </c>
      <c r="E13" s="13" t="s">
        <v>32</v>
      </c>
      <c r="F13" s="13">
        <v>1</v>
      </c>
      <c r="G13" s="37"/>
      <c r="H13" s="16"/>
      <c r="I13" s="246"/>
      <c r="J13" s="246"/>
      <c r="K13" s="246"/>
      <c r="L13" s="246"/>
      <c r="M13" s="246"/>
      <c r="N13" s="246"/>
      <c r="O13" s="246"/>
      <c r="P13" s="246"/>
      <c r="Q13" s="246"/>
      <c r="R13" s="246"/>
      <c r="S13" s="246"/>
      <c r="T13" s="246"/>
      <c r="U13" s="246"/>
      <c r="V13" s="246"/>
    </row>
    <row r="14" spans="2:22" s="8" customFormat="1" ht="20.25" customHeight="1" x14ac:dyDescent="0.25">
      <c r="B14" s="13" t="s">
        <v>39</v>
      </c>
      <c r="C14" s="13"/>
      <c r="D14" s="235" t="s">
        <v>40</v>
      </c>
      <c r="E14" s="13" t="s">
        <v>32</v>
      </c>
      <c r="F14" s="13">
        <v>1</v>
      </c>
      <c r="G14" s="37"/>
      <c r="H14" s="16"/>
      <c r="I14" s="246"/>
      <c r="J14" s="246"/>
      <c r="K14" s="246"/>
      <c r="L14" s="246"/>
      <c r="M14" s="246"/>
      <c r="N14" s="246"/>
      <c r="O14" s="246"/>
      <c r="P14" s="246"/>
      <c r="Q14" s="246"/>
      <c r="R14" s="246"/>
      <c r="S14" s="246"/>
      <c r="T14" s="246"/>
      <c r="U14" s="246"/>
      <c r="V14" s="246"/>
    </row>
    <row r="15" spans="2:22" s="8" customFormat="1" ht="20.25" customHeight="1" x14ac:dyDescent="0.25">
      <c r="B15" s="13" t="s">
        <v>41</v>
      </c>
      <c r="C15" s="13"/>
      <c r="D15" s="235" t="s">
        <v>42</v>
      </c>
      <c r="E15" s="13" t="s">
        <v>32</v>
      </c>
      <c r="F15" s="13">
        <v>1</v>
      </c>
      <c r="G15" s="37"/>
      <c r="H15" s="16"/>
      <c r="I15" s="246"/>
      <c r="J15" s="246"/>
      <c r="K15" s="246"/>
      <c r="L15" s="246"/>
      <c r="M15" s="246"/>
      <c r="N15" s="246"/>
      <c r="O15" s="246"/>
      <c r="P15" s="246"/>
      <c r="Q15" s="246"/>
      <c r="R15" s="246"/>
      <c r="S15" s="246"/>
      <c r="T15" s="246"/>
      <c r="U15" s="246"/>
      <c r="V15" s="246"/>
    </row>
    <row r="16" spans="2:22" s="8" customFormat="1" ht="20.25" customHeight="1" x14ac:dyDescent="0.25">
      <c r="B16" s="13" t="s">
        <v>43</v>
      </c>
      <c r="C16" s="13"/>
      <c r="D16" s="235" t="s">
        <v>44</v>
      </c>
      <c r="E16" s="13" t="s">
        <v>32</v>
      </c>
      <c r="F16" s="13">
        <v>1</v>
      </c>
      <c r="G16" s="37"/>
      <c r="H16" s="16"/>
      <c r="I16" s="246"/>
      <c r="J16" s="246"/>
      <c r="K16" s="246"/>
      <c r="L16" s="246"/>
      <c r="M16" s="246"/>
      <c r="N16" s="246"/>
      <c r="O16" s="246"/>
      <c r="P16" s="246"/>
      <c r="Q16" s="246"/>
      <c r="R16" s="246"/>
      <c r="S16" s="246"/>
      <c r="T16" s="246"/>
      <c r="U16" s="246"/>
      <c r="V16" s="246"/>
    </row>
    <row r="17" spans="2:22" s="8" customFormat="1" ht="20.25" customHeight="1" x14ac:dyDescent="0.25">
      <c r="B17" s="13" t="s">
        <v>45</v>
      </c>
      <c r="C17" s="13"/>
      <c r="D17" s="235" t="s">
        <v>46</v>
      </c>
      <c r="E17" s="13" t="s">
        <v>32</v>
      </c>
      <c r="F17" s="13">
        <v>1</v>
      </c>
      <c r="G17" s="37"/>
      <c r="H17" s="16"/>
      <c r="I17" s="246"/>
      <c r="J17" s="246"/>
      <c r="K17" s="246"/>
      <c r="L17" s="246"/>
      <c r="M17" s="246"/>
      <c r="N17" s="246"/>
      <c r="O17" s="246"/>
      <c r="P17" s="246"/>
      <c r="Q17" s="246"/>
      <c r="R17" s="246"/>
      <c r="S17" s="246"/>
      <c r="T17" s="246"/>
      <c r="U17" s="246"/>
      <c r="V17" s="246"/>
    </row>
    <row r="18" spans="2:22" s="8" customFormat="1" ht="20.25" customHeight="1" x14ac:dyDescent="0.25">
      <c r="B18" s="13" t="s">
        <v>47</v>
      </c>
      <c r="C18" s="13"/>
      <c r="D18" s="235" t="s">
        <v>48</v>
      </c>
      <c r="E18" s="13" t="s">
        <v>32</v>
      </c>
      <c r="F18" s="13">
        <v>1</v>
      </c>
      <c r="G18" s="37"/>
      <c r="H18" s="16"/>
      <c r="I18" s="246"/>
      <c r="J18" s="246"/>
      <c r="K18" s="246"/>
      <c r="L18" s="246"/>
      <c r="M18" s="246"/>
      <c r="N18" s="246"/>
      <c r="O18" s="246"/>
      <c r="P18" s="246"/>
      <c r="Q18" s="246"/>
      <c r="R18" s="246"/>
      <c r="S18" s="246"/>
      <c r="T18" s="246"/>
      <c r="U18" s="246"/>
      <c r="V18" s="246"/>
    </row>
    <row r="19" spans="2:22" s="8" customFormat="1" ht="20.25" customHeight="1" x14ac:dyDescent="0.25">
      <c r="B19" s="13" t="s">
        <v>49</v>
      </c>
      <c r="C19" s="13"/>
      <c r="D19" s="235" t="s">
        <v>50</v>
      </c>
      <c r="E19" s="13" t="s">
        <v>32</v>
      </c>
      <c r="F19" s="13">
        <v>1</v>
      </c>
      <c r="G19" s="37"/>
      <c r="H19" s="16"/>
      <c r="I19" s="246"/>
      <c r="J19" s="246"/>
      <c r="K19" s="246"/>
      <c r="L19" s="246"/>
      <c r="M19" s="246"/>
      <c r="N19" s="246"/>
      <c r="O19" s="246"/>
      <c r="P19" s="246"/>
      <c r="Q19" s="246"/>
      <c r="R19" s="246"/>
      <c r="S19" s="246"/>
      <c r="T19" s="246"/>
      <c r="U19" s="246"/>
      <c r="V19" s="246"/>
    </row>
    <row r="20" spans="2:22" s="8" customFormat="1" ht="20.25" customHeight="1" x14ac:dyDescent="0.25">
      <c r="B20" s="13" t="s">
        <v>51</v>
      </c>
      <c r="C20" s="13"/>
      <c r="D20" s="235" t="s">
        <v>52</v>
      </c>
      <c r="E20" s="13" t="s">
        <v>32</v>
      </c>
      <c r="F20" s="13">
        <v>1</v>
      </c>
      <c r="G20" s="37"/>
      <c r="H20" s="16"/>
      <c r="I20" s="246"/>
      <c r="J20" s="246"/>
      <c r="K20" s="246"/>
      <c r="L20" s="246"/>
      <c r="M20" s="246"/>
      <c r="N20" s="246"/>
      <c r="O20" s="246"/>
      <c r="P20" s="246"/>
      <c r="Q20" s="246"/>
      <c r="R20" s="246"/>
      <c r="S20" s="246"/>
      <c r="T20" s="246"/>
      <c r="U20" s="246"/>
      <c r="V20" s="246"/>
    </row>
    <row r="21" spans="2:22" s="8" customFormat="1" ht="20.25" customHeight="1" x14ac:dyDescent="0.25">
      <c r="B21" s="13" t="s">
        <v>53</v>
      </c>
      <c r="C21" s="13"/>
      <c r="D21" s="235" t="s">
        <v>54</v>
      </c>
      <c r="E21" s="13" t="s">
        <v>32</v>
      </c>
      <c r="F21" s="13">
        <v>1</v>
      </c>
      <c r="G21" s="37"/>
      <c r="H21" s="16"/>
      <c r="I21" s="246"/>
      <c r="J21" s="246"/>
      <c r="K21" s="246"/>
      <c r="L21" s="246"/>
      <c r="M21" s="246"/>
      <c r="N21" s="246"/>
      <c r="O21" s="246"/>
      <c r="P21" s="246"/>
      <c r="Q21" s="246"/>
      <c r="R21" s="246"/>
      <c r="S21" s="246"/>
      <c r="T21" s="246"/>
      <c r="U21" s="246"/>
      <c r="V21" s="246"/>
    </row>
    <row r="22" spans="2:22" s="8" customFormat="1" ht="20.25" customHeight="1" x14ac:dyDescent="0.25">
      <c r="B22" s="13" t="s">
        <v>55</v>
      </c>
      <c r="C22" s="13"/>
      <c r="D22" s="235" t="s">
        <v>56</v>
      </c>
      <c r="E22" s="13" t="s">
        <v>32</v>
      </c>
      <c r="F22" s="13">
        <v>1</v>
      </c>
      <c r="G22" s="37"/>
      <c r="H22" s="16"/>
      <c r="I22" s="246"/>
      <c r="J22" s="246"/>
      <c r="K22" s="246"/>
      <c r="L22" s="246"/>
      <c r="M22" s="246"/>
      <c r="N22" s="246"/>
      <c r="O22" s="246"/>
      <c r="P22" s="246"/>
      <c r="Q22" s="246"/>
      <c r="R22" s="246"/>
      <c r="S22" s="246"/>
      <c r="T22" s="246"/>
      <c r="U22" s="246"/>
      <c r="V22" s="246"/>
    </row>
    <row r="23" spans="2:22" s="8" customFormat="1" ht="20.25" customHeight="1" x14ac:dyDescent="0.25">
      <c r="B23" s="13" t="s">
        <v>57</v>
      </c>
      <c r="C23" s="13"/>
      <c r="D23" s="235" t="s">
        <v>58</v>
      </c>
      <c r="E23" s="13" t="s">
        <v>32</v>
      </c>
      <c r="F23" s="13">
        <v>1</v>
      </c>
      <c r="G23" s="37"/>
      <c r="H23" s="16"/>
      <c r="I23" s="246"/>
      <c r="J23" s="246"/>
      <c r="K23" s="246"/>
      <c r="L23" s="246"/>
      <c r="M23" s="246"/>
      <c r="N23" s="246"/>
      <c r="O23" s="246"/>
      <c r="P23" s="246"/>
      <c r="Q23" s="246"/>
      <c r="R23" s="246"/>
      <c r="S23" s="246"/>
      <c r="T23" s="246"/>
      <c r="U23" s="246"/>
      <c r="V23" s="246"/>
    </row>
    <row r="24" spans="2:22" s="8" customFormat="1" ht="20.25" customHeight="1" x14ac:dyDescent="0.25">
      <c r="B24" s="13" t="s">
        <v>59</v>
      </c>
      <c r="C24" s="13"/>
      <c r="D24" s="235" t="s">
        <v>60</v>
      </c>
      <c r="E24" s="13" t="s">
        <v>32</v>
      </c>
      <c r="F24" s="13">
        <v>1</v>
      </c>
      <c r="G24" s="37"/>
      <c r="H24" s="16"/>
      <c r="I24" s="246"/>
      <c r="J24" s="246"/>
      <c r="K24" s="246"/>
      <c r="L24" s="246"/>
      <c r="M24" s="246"/>
      <c r="N24" s="246"/>
      <c r="O24" s="246"/>
      <c r="P24" s="246"/>
      <c r="Q24" s="246"/>
      <c r="R24" s="246"/>
      <c r="S24" s="246"/>
      <c r="T24" s="246"/>
      <c r="U24" s="246"/>
      <c r="V24" s="246"/>
    </row>
    <row r="25" spans="2:22" s="8" customFormat="1" ht="20.25" customHeight="1" x14ac:dyDescent="0.25">
      <c r="B25" s="13" t="s">
        <v>61</v>
      </c>
      <c r="C25" s="13"/>
      <c r="D25" s="81" t="s">
        <v>62</v>
      </c>
      <c r="E25" s="13" t="s">
        <v>32</v>
      </c>
      <c r="F25" s="13">
        <v>1</v>
      </c>
      <c r="G25" s="37"/>
      <c r="H25" s="16"/>
      <c r="I25" s="246"/>
      <c r="J25" s="246"/>
      <c r="K25" s="246"/>
      <c r="L25" s="246"/>
      <c r="M25" s="246"/>
      <c r="N25" s="246"/>
      <c r="O25" s="246"/>
      <c r="P25" s="246"/>
      <c r="Q25" s="246"/>
      <c r="R25" s="246"/>
      <c r="S25" s="246"/>
      <c r="T25" s="246"/>
      <c r="U25" s="246"/>
      <c r="V25" s="246"/>
    </row>
    <row r="26" spans="2:22" s="8" customFormat="1" ht="20.25" customHeight="1" x14ac:dyDescent="0.25">
      <c r="B26" s="13" t="s">
        <v>713</v>
      </c>
      <c r="C26" s="13"/>
      <c r="D26" s="82" t="s">
        <v>716</v>
      </c>
      <c r="E26" s="248" t="s">
        <v>32</v>
      </c>
      <c r="F26" s="13">
        <v>1</v>
      </c>
      <c r="G26" s="37"/>
      <c r="H26" s="16"/>
      <c r="I26" s="246"/>
      <c r="J26" s="246"/>
      <c r="K26" s="246"/>
      <c r="L26" s="246"/>
      <c r="M26" s="246"/>
      <c r="N26" s="246"/>
      <c r="O26" s="246"/>
      <c r="P26" s="246"/>
      <c r="Q26" s="246"/>
      <c r="R26" s="246"/>
      <c r="S26" s="246"/>
      <c r="T26" s="246"/>
      <c r="U26" s="246"/>
      <c r="V26" s="246"/>
    </row>
    <row r="27" spans="2:22" s="8" customFormat="1" ht="20.25" customHeight="1" x14ac:dyDescent="0.25">
      <c r="B27" s="228" t="s">
        <v>714</v>
      </c>
      <c r="C27" s="13"/>
      <c r="D27" s="253" t="s">
        <v>717</v>
      </c>
      <c r="E27" s="248" t="s">
        <v>32</v>
      </c>
      <c r="F27" s="13">
        <v>1</v>
      </c>
      <c r="G27" s="37"/>
      <c r="H27" s="16"/>
      <c r="I27" s="246"/>
      <c r="J27" s="246"/>
      <c r="K27" s="246"/>
      <c r="L27" s="246"/>
      <c r="M27" s="246"/>
      <c r="N27" s="246"/>
      <c r="O27" s="246"/>
      <c r="P27" s="246"/>
      <c r="Q27" s="246"/>
      <c r="R27" s="246"/>
      <c r="S27" s="246"/>
      <c r="T27" s="246"/>
      <c r="U27" s="246"/>
      <c r="V27" s="246"/>
    </row>
    <row r="28" spans="2:22" s="8" customFormat="1" ht="20.25" customHeight="1" x14ac:dyDescent="0.25">
      <c r="B28" s="13" t="s">
        <v>715</v>
      </c>
      <c r="C28" s="13"/>
      <c r="D28" s="253" t="s">
        <v>718</v>
      </c>
      <c r="E28" s="248" t="s">
        <v>32</v>
      </c>
      <c r="F28" s="13">
        <v>1</v>
      </c>
      <c r="G28" s="37"/>
      <c r="H28" s="16"/>
      <c r="I28" s="246"/>
      <c r="J28" s="246"/>
      <c r="K28" s="246"/>
      <c r="L28" s="246"/>
      <c r="M28" s="246"/>
      <c r="N28" s="246"/>
      <c r="O28" s="246"/>
      <c r="P28" s="246"/>
      <c r="Q28" s="246"/>
      <c r="R28" s="246"/>
      <c r="S28" s="246"/>
      <c r="T28" s="246"/>
      <c r="U28" s="246"/>
      <c r="V28" s="246"/>
    </row>
    <row r="29" spans="2:22" s="8" customFormat="1" ht="20.25" customHeight="1" x14ac:dyDescent="0.25">
      <c r="B29" s="13"/>
      <c r="C29" s="13"/>
      <c r="D29" s="208"/>
      <c r="E29" s="13"/>
      <c r="F29" s="13"/>
      <c r="G29" s="38"/>
      <c r="H29" s="39"/>
      <c r="I29" s="246"/>
      <c r="J29" s="246"/>
      <c r="K29" s="246"/>
      <c r="L29" s="246"/>
      <c r="M29" s="246"/>
      <c r="N29" s="246"/>
      <c r="O29" s="246"/>
      <c r="P29" s="246"/>
      <c r="Q29" s="246"/>
      <c r="R29" s="246"/>
      <c r="S29" s="246"/>
      <c r="T29" s="246"/>
      <c r="U29" s="246"/>
      <c r="V29" s="246"/>
    </row>
    <row r="30" spans="2:22" s="8" customFormat="1" ht="15" thickBot="1" x14ac:dyDescent="0.3">
      <c r="B30" s="25"/>
      <c r="C30" s="25"/>
      <c r="D30" s="26"/>
      <c r="E30" s="25"/>
      <c r="F30" s="25"/>
      <c r="G30" s="27"/>
      <c r="H30" s="27"/>
      <c r="I30" s="246"/>
      <c r="J30" s="246"/>
      <c r="K30" s="246"/>
      <c r="L30" s="246"/>
      <c r="M30" s="246"/>
      <c r="N30" s="246"/>
      <c r="O30" s="246"/>
      <c r="P30" s="246"/>
      <c r="Q30" s="246"/>
      <c r="R30" s="246"/>
      <c r="S30" s="246"/>
      <c r="T30" s="246"/>
      <c r="U30" s="246"/>
      <c r="V30" s="246"/>
    </row>
    <row r="31" spans="2:22" s="8" customFormat="1" ht="20.25" customHeight="1" thickBot="1" x14ac:dyDescent="0.3">
      <c r="B31" s="19" t="s">
        <v>63</v>
      </c>
      <c r="C31" s="19"/>
      <c r="D31" s="19"/>
      <c r="E31" s="19"/>
      <c r="F31" s="19"/>
      <c r="G31" s="20"/>
      <c r="H31" s="49"/>
      <c r="I31" s="246"/>
      <c r="J31" s="246"/>
      <c r="K31" s="246"/>
      <c r="L31" s="246"/>
      <c r="M31" s="246"/>
      <c r="N31" s="246"/>
      <c r="O31" s="246"/>
      <c r="P31" s="246"/>
      <c r="Q31" s="246"/>
      <c r="R31" s="246"/>
      <c r="S31" s="246"/>
      <c r="T31" s="246"/>
      <c r="U31" s="246"/>
      <c r="V31" s="246"/>
    </row>
    <row r="32" spans="2:22" s="8" customFormat="1" x14ac:dyDescent="0.25">
      <c r="B32" s="28"/>
      <c r="C32" s="28"/>
      <c r="D32" s="28"/>
      <c r="E32" s="28"/>
      <c r="F32" s="28"/>
      <c r="G32" s="29"/>
      <c r="H32" s="29"/>
      <c r="I32" s="246"/>
      <c r="J32" s="246"/>
      <c r="K32" s="246"/>
      <c r="L32" s="246"/>
      <c r="M32" s="246"/>
      <c r="N32" s="246"/>
      <c r="O32" s="246"/>
      <c r="P32" s="246"/>
      <c r="Q32" s="246"/>
      <c r="R32" s="246"/>
      <c r="S32" s="246"/>
      <c r="T32" s="246"/>
      <c r="U32" s="246"/>
      <c r="V32" s="246"/>
    </row>
    <row r="33" spans="2:22" s="8" customFormat="1" x14ac:dyDescent="0.25">
      <c r="B33" s="28"/>
      <c r="C33" s="28"/>
      <c r="D33" s="28"/>
      <c r="E33" s="28"/>
      <c r="F33" s="28"/>
      <c r="G33" s="29"/>
      <c r="H33" s="29"/>
      <c r="I33" s="246"/>
      <c r="J33" s="246"/>
      <c r="K33" s="246"/>
      <c r="L33" s="246"/>
      <c r="M33" s="246"/>
      <c r="N33" s="246"/>
      <c r="O33" s="246"/>
      <c r="P33" s="246"/>
      <c r="Q33" s="246"/>
      <c r="R33" s="246"/>
      <c r="S33" s="246"/>
      <c r="T33" s="246"/>
      <c r="U33" s="246"/>
      <c r="V33" s="246"/>
    </row>
    <row r="34" spans="2:22" s="8" customFormat="1" x14ac:dyDescent="0.25">
      <c r="B34" s="28"/>
      <c r="C34" s="28"/>
      <c r="D34" s="28"/>
      <c r="E34" s="28"/>
      <c r="F34" s="28"/>
      <c r="G34" s="29"/>
      <c r="H34" s="29"/>
      <c r="I34" s="246"/>
      <c r="J34" s="246"/>
      <c r="K34" s="246"/>
      <c r="L34" s="246"/>
      <c r="M34" s="246"/>
      <c r="N34" s="246"/>
      <c r="O34" s="246"/>
      <c r="P34" s="246"/>
      <c r="Q34" s="246"/>
      <c r="R34" s="246"/>
      <c r="S34" s="246"/>
      <c r="T34" s="246"/>
      <c r="U34" s="246"/>
      <c r="V34" s="246"/>
    </row>
    <row r="35" spans="2:22" s="8" customFormat="1" x14ac:dyDescent="0.25">
      <c r="B35" s="28"/>
      <c r="C35" s="28"/>
      <c r="D35" s="28"/>
      <c r="E35" s="28"/>
      <c r="F35" s="28"/>
      <c r="G35" s="29"/>
      <c r="H35" s="29"/>
      <c r="I35" s="246"/>
      <c r="J35" s="246"/>
      <c r="K35" s="246"/>
      <c r="L35" s="246"/>
      <c r="M35" s="246"/>
      <c r="N35" s="246"/>
      <c r="O35" s="246"/>
      <c r="P35" s="246"/>
      <c r="Q35" s="246"/>
      <c r="R35" s="246"/>
      <c r="S35" s="246"/>
      <c r="T35" s="246"/>
      <c r="U35" s="246"/>
      <c r="V35" s="246"/>
    </row>
    <row r="36" spans="2:22" s="8" customFormat="1" x14ac:dyDescent="0.25">
      <c r="B36" s="28"/>
      <c r="C36" s="28"/>
      <c r="D36" s="28"/>
      <c r="E36" s="28"/>
      <c r="F36" s="28"/>
      <c r="G36" s="29"/>
      <c r="H36" s="29"/>
      <c r="I36" s="246"/>
      <c r="J36" s="246"/>
      <c r="K36" s="246"/>
      <c r="L36" s="246"/>
      <c r="M36" s="246"/>
      <c r="N36" s="246"/>
      <c r="O36" s="246"/>
      <c r="P36" s="246"/>
      <c r="Q36" s="246"/>
      <c r="R36" s="246"/>
      <c r="S36" s="246"/>
      <c r="T36" s="246"/>
      <c r="U36" s="246"/>
      <c r="V36" s="246"/>
    </row>
    <row r="37" spans="2:22" s="8" customFormat="1" x14ac:dyDescent="0.25">
      <c r="B37" s="28"/>
      <c r="C37" s="28"/>
      <c r="D37" s="28"/>
      <c r="E37" s="28"/>
      <c r="F37" s="28"/>
      <c r="G37" s="29"/>
      <c r="H37" s="29"/>
      <c r="I37" s="246"/>
      <c r="J37" s="246"/>
      <c r="K37" s="246"/>
      <c r="L37" s="246"/>
      <c r="M37" s="246"/>
      <c r="N37" s="246"/>
      <c r="O37" s="246"/>
      <c r="P37" s="246"/>
      <c r="Q37" s="246"/>
      <c r="R37" s="246"/>
      <c r="S37" s="246"/>
      <c r="T37" s="246"/>
      <c r="U37" s="246"/>
      <c r="V37" s="246"/>
    </row>
    <row r="38" spans="2:22" s="8" customFormat="1" x14ac:dyDescent="0.25">
      <c r="B38" s="28"/>
      <c r="C38" s="28"/>
      <c r="D38" s="28"/>
      <c r="E38" s="28"/>
      <c r="F38" s="28"/>
      <c r="G38" s="29"/>
      <c r="H38" s="29"/>
      <c r="I38" s="246"/>
      <c r="J38" s="246"/>
      <c r="K38" s="246"/>
      <c r="L38" s="246"/>
      <c r="M38" s="246"/>
      <c r="N38" s="246"/>
      <c r="O38" s="246"/>
      <c r="P38" s="246"/>
      <c r="Q38" s="246"/>
      <c r="R38" s="246"/>
      <c r="S38" s="246"/>
      <c r="T38" s="246"/>
      <c r="U38" s="246"/>
      <c r="V38" s="246"/>
    </row>
    <row r="39" spans="2:22" s="8" customFormat="1" x14ac:dyDescent="0.25">
      <c r="B39" s="28"/>
      <c r="C39" s="28"/>
      <c r="D39" s="28"/>
      <c r="E39" s="28"/>
      <c r="F39" s="28"/>
      <c r="G39" s="29"/>
      <c r="H39" s="29"/>
      <c r="I39" s="246"/>
      <c r="J39" s="246"/>
      <c r="K39" s="246"/>
      <c r="L39" s="246"/>
      <c r="M39" s="246"/>
      <c r="N39" s="246"/>
      <c r="O39" s="246"/>
      <c r="P39" s="246"/>
      <c r="Q39" s="246"/>
      <c r="R39" s="246"/>
      <c r="S39" s="246"/>
      <c r="T39" s="246"/>
      <c r="U39" s="246"/>
      <c r="V39" s="246"/>
    </row>
    <row r="40" spans="2:22" s="8" customFormat="1" x14ac:dyDescent="0.25">
      <c r="B40" s="28"/>
      <c r="C40" s="28"/>
      <c r="D40" s="28"/>
      <c r="E40" s="28"/>
      <c r="F40" s="28"/>
      <c r="G40" s="29"/>
      <c r="H40" s="29"/>
      <c r="I40" s="246"/>
      <c r="J40" s="246"/>
      <c r="K40" s="246"/>
      <c r="L40" s="246"/>
      <c r="M40" s="246"/>
      <c r="N40" s="246"/>
      <c r="O40" s="246"/>
      <c r="P40" s="246"/>
      <c r="Q40" s="246"/>
      <c r="R40" s="246"/>
      <c r="S40" s="246"/>
      <c r="T40" s="246"/>
      <c r="U40" s="246"/>
      <c r="V40" s="246"/>
    </row>
    <row r="41" spans="2:22" s="8" customFormat="1" x14ac:dyDescent="0.25">
      <c r="B41" s="28"/>
      <c r="C41" s="28"/>
      <c r="D41" s="28"/>
      <c r="E41" s="28"/>
      <c r="F41" s="28"/>
      <c r="G41" s="29"/>
      <c r="H41" s="29"/>
      <c r="I41" s="246"/>
      <c r="J41" s="246"/>
      <c r="K41" s="246"/>
      <c r="L41" s="246"/>
      <c r="M41" s="246"/>
      <c r="N41" s="246"/>
      <c r="O41" s="246"/>
      <c r="P41" s="246"/>
      <c r="Q41" s="246"/>
      <c r="R41" s="246"/>
      <c r="S41" s="246"/>
      <c r="T41" s="246"/>
      <c r="U41" s="246"/>
      <c r="V41" s="246"/>
    </row>
    <row r="42" spans="2:22" s="8" customFormat="1" x14ac:dyDescent="0.25">
      <c r="B42" s="28"/>
      <c r="C42" s="28"/>
      <c r="D42" s="28"/>
      <c r="E42" s="28"/>
      <c r="F42" s="28"/>
      <c r="G42" s="29"/>
      <c r="H42" s="29"/>
      <c r="I42" s="246"/>
      <c r="J42" s="246"/>
      <c r="K42" s="246"/>
      <c r="L42" s="246"/>
      <c r="M42" s="246"/>
      <c r="N42" s="246"/>
      <c r="O42" s="246"/>
      <c r="P42" s="246"/>
      <c r="Q42" s="246"/>
      <c r="R42" s="246"/>
      <c r="S42" s="246"/>
      <c r="T42" s="246"/>
      <c r="U42" s="246"/>
      <c r="V42" s="246"/>
    </row>
    <row r="43" spans="2:22" s="8" customFormat="1" x14ac:dyDescent="0.25">
      <c r="B43" s="28"/>
      <c r="C43" s="28"/>
      <c r="D43" s="28"/>
      <c r="E43" s="28"/>
      <c r="F43" s="28"/>
      <c r="G43" s="29"/>
      <c r="H43" s="29"/>
      <c r="I43" s="246"/>
      <c r="J43" s="246"/>
      <c r="K43" s="246"/>
      <c r="L43" s="246"/>
      <c r="M43" s="246"/>
      <c r="N43" s="246"/>
      <c r="O43" s="246"/>
      <c r="P43" s="246"/>
      <c r="Q43" s="246"/>
      <c r="R43" s="246"/>
      <c r="S43" s="246"/>
      <c r="T43" s="246"/>
      <c r="U43" s="246"/>
      <c r="V43" s="246"/>
    </row>
    <row r="44" spans="2:22" s="8" customFormat="1" x14ac:dyDescent="0.25">
      <c r="B44" s="28"/>
      <c r="C44" s="28"/>
      <c r="D44" s="28"/>
      <c r="E44" s="28"/>
      <c r="F44" s="28"/>
      <c r="G44" s="29"/>
      <c r="H44" s="29"/>
      <c r="I44" s="246"/>
      <c r="J44" s="246"/>
      <c r="K44" s="246"/>
      <c r="L44" s="246"/>
      <c r="M44" s="246"/>
      <c r="N44" s="246"/>
      <c r="O44" s="246"/>
      <c r="P44" s="246"/>
      <c r="Q44" s="246"/>
      <c r="R44" s="246"/>
      <c r="S44" s="246"/>
      <c r="T44" s="246"/>
      <c r="U44" s="246"/>
      <c r="V44" s="246"/>
    </row>
    <row r="45" spans="2:22" s="8" customFormat="1" x14ac:dyDescent="0.25">
      <c r="B45" s="28"/>
      <c r="C45" s="28"/>
      <c r="D45" s="28"/>
      <c r="E45" s="28"/>
      <c r="F45" s="28"/>
      <c r="G45" s="29"/>
      <c r="H45" s="29"/>
      <c r="I45" s="246"/>
      <c r="J45" s="246"/>
      <c r="K45" s="246"/>
      <c r="L45" s="246"/>
      <c r="M45" s="246"/>
      <c r="N45" s="246"/>
      <c r="O45" s="246"/>
      <c r="P45" s="246"/>
      <c r="Q45" s="246"/>
      <c r="R45" s="246"/>
      <c r="S45" s="246"/>
      <c r="T45" s="246"/>
      <c r="U45" s="246"/>
      <c r="V45" s="246"/>
    </row>
    <row r="46" spans="2:22" s="8" customFormat="1" x14ac:dyDescent="0.25">
      <c r="B46" s="28"/>
      <c r="C46" s="28"/>
      <c r="D46" s="28"/>
      <c r="E46" s="28"/>
      <c r="F46" s="28"/>
      <c r="G46" s="29"/>
      <c r="H46" s="29"/>
      <c r="I46" s="246"/>
      <c r="J46" s="246"/>
      <c r="K46" s="246"/>
      <c r="L46" s="246"/>
      <c r="M46" s="246"/>
      <c r="N46" s="246"/>
      <c r="O46" s="246"/>
      <c r="P46" s="246"/>
      <c r="Q46" s="246"/>
      <c r="R46" s="246"/>
      <c r="S46" s="246"/>
      <c r="T46" s="246"/>
      <c r="U46" s="246"/>
      <c r="V46" s="246"/>
    </row>
    <row r="47" spans="2:22" s="8" customFormat="1" x14ac:dyDescent="0.25">
      <c r="B47" s="28"/>
      <c r="C47" s="28"/>
      <c r="D47" s="28"/>
      <c r="E47" s="28"/>
      <c r="F47" s="28"/>
      <c r="G47" s="29"/>
      <c r="H47" s="29"/>
      <c r="I47" s="246"/>
      <c r="J47" s="246"/>
      <c r="K47" s="246"/>
      <c r="L47" s="246"/>
      <c r="M47" s="246"/>
      <c r="N47" s="246"/>
      <c r="O47" s="246"/>
      <c r="P47" s="246"/>
      <c r="Q47" s="246"/>
      <c r="R47" s="246"/>
      <c r="S47" s="246"/>
      <c r="T47" s="246"/>
      <c r="U47" s="246"/>
      <c r="V47" s="246"/>
    </row>
    <row r="48" spans="2:22" s="8" customFormat="1" x14ac:dyDescent="0.25">
      <c r="B48" s="28"/>
      <c r="C48" s="28"/>
      <c r="D48" s="28"/>
      <c r="E48" s="28"/>
      <c r="F48" s="28"/>
      <c r="G48" s="29"/>
      <c r="H48" s="29"/>
      <c r="I48" s="246"/>
      <c r="J48" s="246"/>
      <c r="K48" s="246"/>
      <c r="L48" s="246"/>
      <c r="M48" s="246"/>
      <c r="N48" s="246"/>
      <c r="O48" s="246"/>
      <c r="P48" s="246"/>
      <c r="Q48" s="246"/>
      <c r="R48" s="246"/>
      <c r="S48" s="246"/>
      <c r="T48" s="246"/>
      <c r="U48" s="246"/>
      <c r="V48" s="246"/>
    </row>
    <row r="49" spans="2:22" s="8" customFormat="1" x14ac:dyDescent="0.25">
      <c r="B49" s="28"/>
      <c r="C49" s="28"/>
      <c r="D49" s="28"/>
      <c r="E49" s="28"/>
      <c r="F49" s="28"/>
      <c r="G49" s="29"/>
      <c r="H49" s="29"/>
      <c r="I49" s="246"/>
      <c r="J49" s="246"/>
      <c r="K49" s="246"/>
      <c r="L49" s="246"/>
      <c r="M49" s="246"/>
      <c r="N49" s="246"/>
      <c r="O49" s="246"/>
      <c r="P49" s="246"/>
      <c r="Q49" s="246"/>
      <c r="R49" s="246"/>
      <c r="S49" s="246"/>
      <c r="T49" s="246"/>
      <c r="U49" s="246"/>
      <c r="V49" s="246"/>
    </row>
    <row r="50" spans="2:22" s="8" customFormat="1" x14ac:dyDescent="0.25">
      <c r="B50" s="28"/>
      <c r="C50" s="28"/>
      <c r="D50" s="28"/>
      <c r="E50" s="28"/>
      <c r="F50" s="28"/>
      <c r="G50" s="29"/>
      <c r="H50" s="29"/>
      <c r="I50" s="246"/>
      <c r="J50" s="246"/>
      <c r="K50" s="246"/>
      <c r="L50" s="246"/>
      <c r="M50" s="246"/>
      <c r="N50" s="246"/>
      <c r="O50" s="246"/>
      <c r="P50" s="246"/>
      <c r="Q50" s="246"/>
      <c r="R50" s="246"/>
      <c r="S50" s="246"/>
      <c r="T50" s="246"/>
      <c r="U50" s="246"/>
      <c r="V50" s="246"/>
    </row>
    <row r="51" spans="2:22" s="8" customFormat="1" x14ac:dyDescent="0.25">
      <c r="B51" s="28"/>
      <c r="C51" s="28"/>
      <c r="D51" s="28"/>
      <c r="E51" s="28"/>
      <c r="F51" s="28"/>
      <c r="G51" s="29"/>
      <c r="H51" s="29"/>
      <c r="I51" s="246"/>
      <c r="J51" s="246"/>
      <c r="K51" s="246"/>
      <c r="L51" s="246"/>
      <c r="M51" s="246"/>
      <c r="N51" s="246"/>
      <c r="O51" s="246"/>
      <c r="P51" s="246"/>
      <c r="Q51" s="246"/>
      <c r="R51" s="246"/>
      <c r="S51" s="246"/>
      <c r="T51" s="246"/>
      <c r="U51" s="246"/>
      <c r="V51" s="246"/>
    </row>
    <row r="52" spans="2:22" s="8" customFormat="1" x14ac:dyDescent="0.25">
      <c r="B52" s="28"/>
      <c r="C52" s="28"/>
      <c r="D52" s="28"/>
      <c r="E52" s="28"/>
      <c r="F52" s="28"/>
      <c r="G52" s="29"/>
      <c r="H52" s="29"/>
      <c r="I52" s="246"/>
      <c r="J52" s="246"/>
      <c r="K52" s="246"/>
      <c r="L52" s="246"/>
      <c r="M52" s="246"/>
      <c r="N52" s="246"/>
      <c r="O52" s="246"/>
      <c r="P52" s="246"/>
      <c r="Q52" s="246"/>
      <c r="R52" s="246"/>
      <c r="S52" s="246"/>
      <c r="T52" s="246"/>
      <c r="U52" s="246"/>
      <c r="V52" s="246"/>
    </row>
    <row r="53" spans="2:22" x14ac:dyDescent="0.2">
      <c r="B53" s="4"/>
      <c r="C53" s="4"/>
      <c r="D53" s="4"/>
      <c r="E53" s="4"/>
      <c r="F53" s="4"/>
      <c r="G53" s="6"/>
      <c r="H53" s="6"/>
      <c r="I53" s="245"/>
      <c r="J53" s="245"/>
      <c r="K53" s="245"/>
      <c r="L53" s="245"/>
      <c r="M53" s="245"/>
      <c r="N53" s="245"/>
      <c r="O53" s="245"/>
      <c r="P53" s="245"/>
      <c r="Q53" s="245"/>
      <c r="R53" s="245"/>
      <c r="S53" s="245"/>
      <c r="T53" s="245"/>
      <c r="U53" s="245"/>
      <c r="V53" s="245"/>
    </row>
    <row r="54" spans="2:22" x14ac:dyDescent="0.2">
      <c r="B54" s="4"/>
      <c r="C54" s="4"/>
      <c r="D54" s="4"/>
      <c r="E54" s="4"/>
      <c r="F54" s="4"/>
      <c r="G54" s="6"/>
      <c r="H54" s="6"/>
      <c r="I54" s="245"/>
      <c r="J54" s="245"/>
      <c r="K54" s="245"/>
      <c r="L54" s="245"/>
      <c r="M54" s="245"/>
      <c r="N54" s="245"/>
      <c r="O54" s="245"/>
      <c r="P54" s="245"/>
      <c r="Q54" s="245"/>
      <c r="R54" s="245"/>
      <c r="S54" s="245"/>
      <c r="T54" s="245"/>
      <c r="U54" s="245"/>
      <c r="V54" s="245"/>
    </row>
    <row r="55" spans="2:22" x14ac:dyDescent="0.2">
      <c r="B55" s="4"/>
      <c r="C55" s="4"/>
      <c r="D55" s="4"/>
      <c r="E55" s="4"/>
      <c r="F55" s="4"/>
      <c r="G55" s="6"/>
      <c r="H55" s="6"/>
      <c r="I55" s="245"/>
      <c r="J55" s="245"/>
      <c r="K55" s="245"/>
      <c r="L55" s="245"/>
      <c r="M55" s="245"/>
      <c r="N55" s="245"/>
      <c r="O55" s="245"/>
      <c r="P55" s="245"/>
      <c r="Q55" s="245"/>
      <c r="R55" s="245"/>
      <c r="S55" s="245"/>
      <c r="T55" s="245"/>
      <c r="U55" s="245"/>
      <c r="V55" s="245"/>
    </row>
    <row r="56" spans="2:22" x14ac:dyDescent="0.2">
      <c r="B56" s="4"/>
      <c r="C56" s="4"/>
      <c r="D56" s="4"/>
      <c r="E56" s="4"/>
      <c r="F56" s="4"/>
      <c r="G56" s="6"/>
      <c r="H56" s="6"/>
      <c r="I56" s="245"/>
      <c r="J56" s="245"/>
      <c r="K56" s="245"/>
      <c r="L56" s="245"/>
      <c r="M56" s="245"/>
      <c r="N56" s="245"/>
      <c r="O56" s="245"/>
      <c r="P56" s="245"/>
      <c r="Q56" s="245"/>
      <c r="R56" s="245"/>
      <c r="S56" s="245"/>
      <c r="T56" s="245"/>
      <c r="U56" s="245"/>
      <c r="V56" s="245"/>
    </row>
    <row r="57" spans="2:22" x14ac:dyDescent="0.2">
      <c r="B57" s="4"/>
      <c r="C57" s="4"/>
      <c r="D57" s="4"/>
      <c r="E57" s="4"/>
      <c r="F57" s="4"/>
      <c r="G57" s="6"/>
      <c r="H57" s="6"/>
      <c r="I57" s="245"/>
      <c r="J57" s="245"/>
      <c r="K57" s="245"/>
      <c r="L57" s="245"/>
      <c r="M57" s="245"/>
      <c r="N57" s="245"/>
      <c r="O57" s="245"/>
      <c r="P57" s="245"/>
      <c r="Q57" s="245"/>
      <c r="R57" s="245"/>
      <c r="S57" s="245"/>
      <c r="T57" s="245"/>
      <c r="U57" s="245"/>
      <c r="V57" s="245"/>
    </row>
    <row r="58" spans="2:22" x14ac:dyDescent="0.2">
      <c r="B58" s="4"/>
      <c r="C58" s="4"/>
      <c r="D58" s="4"/>
      <c r="E58" s="4"/>
      <c r="F58" s="4"/>
      <c r="G58" s="6"/>
      <c r="H58" s="6"/>
      <c r="I58" s="245"/>
      <c r="J58" s="245"/>
      <c r="K58" s="245"/>
      <c r="L58" s="245"/>
      <c r="M58" s="245"/>
      <c r="N58" s="245"/>
      <c r="O58" s="245"/>
      <c r="P58" s="245"/>
      <c r="Q58" s="245"/>
      <c r="R58" s="245"/>
      <c r="S58" s="245"/>
      <c r="T58" s="245"/>
      <c r="U58" s="245"/>
      <c r="V58" s="245"/>
    </row>
    <row r="59" spans="2:22" x14ac:dyDescent="0.2">
      <c r="B59" s="4"/>
      <c r="C59" s="4"/>
      <c r="D59" s="4"/>
      <c r="E59" s="4"/>
      <c r="F59" s="4"/>
      <c r="G59" s="6"/>
      <c r="H59" s="6"/>
      <c r="I59" s="245"/>
      <c r="J59" s="245"/>
      <c r="K59" s="245"/>
      <c r="L59" s="245"/>
      <c r="M59" s="245"/>
      <c r="N59" s="245"/>
      <c r="O59" s="245"/>
      <c r="P59" s="245"/>
      <c r="Q59" s="245"/>
      <c r="R59" s="245"/>
      <c r="S59" s="245"/>
      <c r="T59" s="245"/>
      <c r="U59" s="245"/>
      <c r="V59" s="245"/>
    </row>
    <row r="60" spans="2:22" x14ac:dyDescent="0.2">
      <c r="B60" s="4"/>
      <c r="C60" s="4"/>
      <c r="D60" s="4"/>
      <c r="E60" s="4"/>
      <c r="F60" s="4"/>
      <c r="G60" s="6"/>
      <c r="H60" s="6"/>
      <c r="I60" s="245"/>
      <c r="J60" s="245"/>
      <c r="K60" s="245"/>
      <c r="L60" s="245"/>
      <c r="M60" s="245"/>
      <c r="N60" s="245"/>
      <c r="O60" s="245"/>
      <c r="P60" s="245"/>
      <c r="Q60" s="245"/>
      <c r="R60" s="245"/>
      <c r="S60" s="245"/>
      <c r="T60" s="245"/>
      <c r="U60" s="245"/>
      <c r="V60" s="245"/>
    </row>
    <row r="61" spans="2:22" x14ac:dyDescent="0.2">
      <c r="B61" s="4"/>
      <c r="C61" s="4"/>
      <c r="D61" s="4"/>
      <c r="E61" s="4"/>
      <c r="F61" s="4"/>
      <c r="G61" s="6"/>
      <c r="H61" s="6"/>
      <c r="I61" s="245"/>
      <c r="J61" s="245"/>
      <c r="K61" s="245"/>
      <c r="L61" s="245"/>
      <c r="M61" s="245"/>
      <c r="N61" s="245"/>
      <c r="O61" s="245"/>
      <c r="P61" s="245"/>
      <c r="Q61" s="245"/>
      <c r="R61" s="245"/>
      <c r="S61" s="245"/>
      <c r="T61" s="245"/>
      <c r="U61" s="245"/>
      <c r="V61" s="245"/>
    </row>
    <row r="62" spans="2:22" x14ac:dyDescent="0.2">
      <c r="B62" s="4"/>
      <c r="C62" s="4"/>
      <c r="D62" s="4"/>
      <c r="E62" s="4"/>
      <c r="F62" s="4"/>
      <c r="G62" s="6"/>
      <c r="H62" s="6"/>
      <c r="I62" s="245"/>
      <c r="J62" s="245"/>
      <c r="K62" s="245"/>
      <c r="L62" s="245"/>
      <c r="M62" s="245"/>
      <c r="N62" s="245"/>
      <c r="O62" s="245"/>
      <c r="P62" s="245"/>
      <c r="Q62" s="245"/>
      <c r="R62" s="245"/>
      <c r="S62" s="245"/>
      <c r="T62" s="245"/>
      <c r="U62" s="245"/>
      <c r="V62" s="245"/>
    </row>
    <row r="63" spans="2:22" x14ac:dyDescent="0.2">
      <c r="B63" s="4"/>
      <c r="C63" s="4"/>
      <c r="D63" s="4"/>
      <c r="E63" s="4"/>
      <c r="F63" s="4"/>
      <c r="G63" s="6"/>
      <c r="H63" s="6"/>
      <c r="I63" s="245"/>
      <c r="J63" s="245"/>
      <c r="K63" s="245"/>
      <c r="L63" s="245"/>
      <c r="M63" s="245"/>
      <c r="N63" s="245"/>
      <c r="O63" s="245"/>
      <c r="P63" s="245"/>
      <c r="Q63" s="245"/>
      <c r="R63" s="245"/>
      <c r="S63" s="245"/>
      <c r="T63" s="245"/>
      <c r="U63" s="245"/>
      <c r="V63" s="245"/>
    </row>
    <row r="64" spans="2:22" s="47" customFormat="1" x14ac:dyDescent="0.2">
      <c r="B64" s="4"/>
      <c r="C64" s="4"/>
      <c r="D64" s="4"/>
      <c r="E64" s="4"/>
      <c r="F64" s="4"/>
      <c r="G64" s="6"/>
      <c r="H64" s="6"/>
      <c r="I64" s="245"/>
      <c r="J64" s="245"/>
      <c r="K64" s="245"/>
      <c r="L64" s="245"/>
      <c r="M64" s="245"/>
      <c r="N64" s="245"/>
      <c r="O64" s="245"/>
      <c r="P64" s="245"/>
      <c r="Q64" s="245"/>
      <c r="R64" s="245"/>
      <c r="S64" s="245"/>
      <c r="T64" s="245"/>
      <c r="U64" s="245"/>
      <c r="V64" s="245"/>
    </row>
    <row r="65" spans="2:8" s="47" customFormat="1" x14ac:dyDescent="0.2">
      <c r="B65" s="4"/>
      <c r="C65" s="4"/>
      <c r="D65" s="4"/>
      <c r="E65" s="4"/>
      <c r="F65" s="4"/>
      <c r="G65" s="6"/>
      <c r="H65" s="6"/>
    </row>
    <row r="66" spans="2:8" s="47" customFormat="1" x14ac:dyDescent="0.2">
      <c r="B66" s="4"/>
      <c r="C66" s="4"/>
      <c r="D66" s="4"/>
      <c r="E66" s="4"/>
      <c r="F66" s="4"/>
      <c r="G66" s="6"/>
      <c r="H66" s="6"/>
    </row>
    <row r="67" spans="2:8" s="47" customFormat="1" x14ac:dyDescent="0.2">
      <c r="B67" s="4"/>
      <c r="C67" s="4"/>
      <c r="D67" s="4"/>
      <c r="E67" s="4"/>
      <c r="F67" s="4"/>
      <c r="G67" s="6"/>
      <c r="H67" s="6"/>
    </row>
    <row r="68" spans="2:8" s="47" customFormat="1" x14ac:dyDescent="0.2">
      <c r="B68" s="4"/>
      <c r="C68" s="4"/>
      <c r="D68" s="4"/>
      <c r="E68" s="4"/>
      <c r="F68" s="4"/>
      <c r="G68" s="6"/>
      <c r="H68" s="6"/>
    </row>
    <row r="69" spans="2:8" s="47" customFormat="1" x14ac:dyDescent="0.2">
      <c r="B69" s="4"/>
      <c r="C69" s="4"/>
      <c r="D69" s="4"/>
      <c r="E69" s="4"/>
      <c r="F69" s="4"/>
      <c r="G69" s="6"/>
      <c r="H69" s="6"/>
    </row>
    <row r="70" spans="2:8" s="47" customFormat="1" x14ac:dyDescent="0.2">
      <c r="B70" s="4"/>
      <c r="C70" s="4"/>
      <c r="D70" s="4"/>
      <c r="E70" s="4"/>
      <c r="F70" s="4"/>
      <c r="G70" s="6"/>
      <c r="H70" s="6"/>
    </row>
    <row r="71" spans="2:8" s="47" customFormat="1" x14ac:dyDescent="0.2">
      <c r="B71" s="4"/>
      <c r="C71" s="4"/>
      <c r="D71" s="4"/>
      <c r="E71" s="4"/>
      <c r="F71" s="4"/>
      <c r="G71" s="6"/>
      <c r="H71" s="6"/>
    </row>
    <row r="72" spans="2:8" s="47" customFormat="1" x14ac:dyDescent="0.2">
      <c r="B72" s="4"/>
      <c r="C72" s="4"/>
      <c r="D72" s="4"/>
      <c r="E72" s="4"/>
      <c r="F72" s="4"/>
      <c r="G72" s="6"/>
      <c r="H72" s="6"/>
    </row>
    <row r="73" spans="2:8" s="47" customFormat="1" x14ac:dyDescent="0.2">
      <c r="B73" s="4"/>
      <c r="C73" s="4"/>
      <c r="D73" s="4"/>
      <c r="E73" s="4"/>
      <c r="F73" s="4"/>
      <c r="G73" s="11"/>
      <c r="H73" s="11"/>
    </row>
  </sheetData>
  <mergeCells count="2">
    <mergeCell ref="E3:F3"/>
    <mergeCell ref="B2:H2"/>
  </mergeCells>
  <phoneticPr fontId="25" type="noConversion"/>
  <printOptions horizontalCentered="1"/>
  <pageMargins left="0.19685039370078741" right="0.27559055118110237" top="0.43307086614173229" bottom="0.35433070866141736" header="0.31496062992125984" footer="0.31496062992125984"/>
  <pageSetup paperSize="9" scale="80" firstPageNumber="18" fitToHeight="0" orientation="portrait" useFirstPageNumber="1" r:id="rId1"/>
  <headerFooter>
    <oddFooter>&amp;R&amp;"Arial,Regular"&amp;P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E539C-E855-4933-AC16-A0FDC154D955}">
  <sheetPr>
    <tabColor theme="4" tint="0.39997558519241921"/>
    <pageSetUpPr fitToPage="1"/>
  </sheetPr>
  <dimension ref="A1:V73"/>
  <sheetViews>
    <sheetView view="pageBreakPreview" zoomScale="80" zoomScaleNormal="70" zoomScaleSheetLayoutView="80" workbookViewId="0">
      <selection activeCell="P34" sqref="P34"/>
    </sheetView>
  </sheetViews>
  <sheetFormatPr defaultColWidth="9.140625" defaultRowHeight="14.25" x14ac:dyDescent="0.2"/>
  <cols>
    <col min="1" max="1" width="1.140625" style="5" customWidth="1"/>
    <col min="2" max="2" width="9.7109375" style="5" customWidth="1"/>
    <col min="3" max="3" width="11" style="5" customWidth="1"/>
    <col min="4" max="4" width="52.7109375" style="5" customWidth="1"/>
    <col min="5" max="5" width="8.85546875" style="5" customWidth="1"/>
    <col min="6" max="6" width="7.7109375" style="5" customWidth="1"/>
    <col min="7" max="7" width="14.28515625" style="5" customWidth="1"/>
    <col min="8" max="8" width="19" style="5" customWidth="1"/>
    <col min="9" max="22" width="9.140625" style="47"/>
    <col min="23" max="16384" width="9.140625" style="5"/>
  </cols>
  <sheetData>
    <row r="1" spans="2:22" ht="18" x14ac:dyDescent="0.25">
      <c r="B1" s="2"/>
      <c r="C1" s="2"/>
      <c r="D1" s="7"/>
      <c r="E1" s="1"/>
      <c r="F1" s="1"/>
      <c r="G1" s="6"/>
      <c r="H1" s="11"/>
      <c r="I1" s="245"/>
      <c r="J1" s="245"/>
      <c r="K1" s="245"/>
      <c r="L1" s="245"/>
      <c r="M1" s="245"/>
      <c r="N1" s="245"/>
      <c r="O1" s="245"/>
      <c r="P1" s="245"/>
      <c r="Q1" s="245"/>
      <c r="R1" s="245"/>
      <c r="S1" s="245"/>
      <c r="T1" s="245"/>
      <c r="U1" s="245"/>
      <c r="V1" s="245"/>
    </row>
    <row r="2" spans="2:22" s="238" customFormat="1" ht="25.9" customHeight="1" x14ac:dyDescent="0.2">
      <c r="B2" s="360" t="s">
        <v>0</v>
      </c>
      <c r="C2" s="360"/>
      <c r="D2" s="360"/>
      <c r="E2" s="360"/>
      <c r="F2" s="360"/>
      <c r="G2" s="360"/>
      <c r="H2" s="360"/>
    </row>
    <row r="3" spans="2:22" ht="15" customHeight="1" x14ac:dyDescent="0.25">
      <c r="B3" s="2" t="s">
        <v>21</v>
      </c>
      <c r="C3" s="11"/>
      <c r="D3" s="237" t="str">
        <f>SUMMARY!D4</f>
        <v>SCMU3-23/24-0790-HO</v>
      </c>
      <c r="E3" s="358" t="s">
        <v>2</v>
      </c>
      <c r="F3" s="359"/>
      <c r="G3" s="209" t="str">
        <f>'SCHED 1B-1_OR'!G3</f>
        <v xml:space="preserve">OR TAMBO &amp; ALFRED NZO </v>
      </c>
      <c r="H3" s="11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</row>
    <row r="4" spans="2:22" ht="15" customHeight="1" x14ac:dyDescent="0.2">
      <c r="B4" s="2" t="s">
        <v>22</v>
      </c>
      <c r="C4" s="11"/>
      <c r="D4" s="2" t="str">
        <f>SUMMARY!D6</f>
        <v>BOILER &amp; CALORIFIER SYSTEM</v>
      </c>
      <c r="E4" s="2"/>
      <c r="F4" s="2"/>
      <c r="G4" s="209" t="str">
        <f>SUMMARY!F5</f>
        <v>Cluster 1</v>
      </c>
      <c r="H4" s="11"/>
      <c r="I4" s="245"/>
      <c r="J4" s="245"/>
      <c r="K4" s="245"/>
      <c r="L4" s="245"/>
      <c r="M4" s="245"/>
      <c r="N4" s="245"/>
      <c r="O4" s="245"/>
      <c r="P4" s="245"/>
      <c r="Q4" s="245"/>
      <c r="R4" s="245"/>
      <c r="S4" s="245"/>
      <c r="T4" s="245"/>
      <c r="U4" s="245"/>
      <c r="V4" s="245"/>
    </row>
    <row r="5" spans="2:22" x14ac:dyDescent="0.2">
      <c r="B5" s="2"/>
      <c r="C5" s="2"/>
      <c r="D5" s="2"/>
      <c r="E5" s="2"/>
      <c r="F5" s="2"/>
      <c r="G5" s="6"/>
      <c r="H5" s="11"/>
      <c r="I5" s="245"/>
      <c r="J5" s="245"/>
      <c r="K5" s="245"/>
      <c r="L5" s="245"/>
      <c r="M5" s="245"/>
      <c r="N5" s="245"/>
      <c r="O5" s="245"/>
      <c r="P5" s="245"/>
      <c r="Q5" s="245"/>
      <c r="R5" s="245"/>
      <c r="S5" s="245"/>
      <c r="T5" s="245"/>
      <c r="U5" s="245"/>
      <c r="V5" s="245"/>
    </row>
    <row r="6" spans="2:22" s="3" customFormat="1" ht="15" customHeight="1" x14ac:dyDescent="0.2">
      <c r="B6" s="3" t="s">
        <v>89</v>
      </c>
      <c r="D6" s="3" t="s">
        <v>80</v>
      </c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</row>
    <row r="7" spans="2:22" ht="6" customHeight="1" thickBot="1" x14ac:dyDescent="0.25">
      <c r="B7" s="4"/>
      <c r="C7" s="4"/>
      <c r="D7" s="4"/>
      <c r="E7" s="4"/>
      <c r="F7" s="4"/>
      <c r="G7" s="6"/>
      <c r="H7" s="11"/>
      <c r="I7" s="245"/>
      <c r="J7" s="245"/>
      <c r="K7" s="245"/>
      <c r="L7" s="245"/>
      <c r="M7" s="245"/>
      <c r="N7" s="245"/>
      <c r="O7" s="245"/>
      <c r="P7" s="245"/>
      <c r="Q7" s="245"/>
      <c r="R7" s="245"/>
      <c r="S7" s="245"/>
      <c r="T7" s="245"/>
      <c r="U7" s="245"/>
      <c r="V7" s="245"/>
    </row>
    <row r="8" spans="2:22" s="8" customFormat="1" ht="39" customHeight="1" thickBot="1" x14ac:dyDescent="0.3">
      <c r="B8" s="10" t="s">
        <v>25</v>
      </c>
      <c r="C8" s="10" t="s">
        <v>26</v>
      </c>
      <c r="D8" s="10" t="s">
        <v>8</v>
      </c>
      <c r="E8" s="10" t="s">
        <v>27</v>
      </c>
      <c r="F8" s="10" t="s">
        <v>860</v>
      </c>
      <c r="G8" s="10" t="s">
        <v>861</v>
      </c>
      <c r="H8" s="10" t="s">
        <v>862</v>
      </c>
      <c r="I8" s="246"/>
      <c r="J8" s="246"/>
      <c r="K8" s="246"/>
      <c r="L8" s="246"/>
      <c r="M8" s="246"/>
      <c r="N8" s="246"/>
      <c r="O8" s="246"/>
      <c r="P8" s="246"/>
      <c r="Q8" s="246"/>
      <c r="R8" s="246"/>
      <c r="S8" s="246"/>
      <c r="T8" s="246"/>
      <c r="U8" s="246"/>
      <c r="V8" s="246"/>
    </row>
    <row r="9" spans="2:22" s="8" customFormat="1" ht="51" x14ac:dyDescent="0.25">
      <c r="B9" s="21">
        <v>4</v>
      </c>
      <c r="C9" s="21" t="s">
        <v>90</v>
      </c>
      <c r="D9" s="22" t="s">
        <v>91</v>
      </c>
      <c r="E9" s="21"/>
      <c r="F9" s="21"/>
      <c r="G9" s="23"/>
      <c r="H9" s="23"/>
      <c r="I9" s="246"/>
      <c r="J9" s="246"/>
      <c r="K9" s="246"/>
      <c r="L9" s="246"/>
      <c r="M9" s="246"/>
      <c r="N9" s="246"/>
      <c r="O9" s="246"/>
      <c r="P9" s="246"/>
      <c r="Q9" s="246"/>
      <c r="R9" s="246"/>
      <c r="S9" s="246"/>
      <c r="T9" s="246"/>
      <c r="U9" s="246"/>
      <c r="V9" s="246"/>
    </row>
    <row r="10" spans="2:22" s="8" customFormat="1" ht="20.25" customHeight="1" x14ac:dyDescent="0.25">
      <c r="B10" s="13" t="s">
        <v>30</v>
      </c>
      <c r="C10" s="13"/>
      <c r="D10" s="235" t="s">
        <v>31</v>
      </c>
      <c r="E10" s="13" t="s">
        <v>32</v>
      </c>
      <c r="F10" s="13">
        <v>1</v>
      </c>
      <c r="G10" s="37"/>
      <c r="H10" s="16"/>
      <c r="I10" s="246"/>
      <c r="J10" s="246"/>
      <c r="K10" s="246"/>
      <c r="L10" s="246"/>
      <c r="M10" s="246"/>
      <c r="N10" s="246"/>
      <c r="O10" s="246"/>
      <c r="P10" s="246"/>
      <c r="Q10" s="246"/>
      <c r="R10" s="246"/>
      <c r="S10" s="246"/>
      <c r="T10" s="246"/>
      <c r="U10" s="246"/>
      <c r="V10" s="246"/>
    </row>
    <row r="11" spans="2:22" s="8" customFormat="1" ht="20.25" customHeight="1" x14ac:dyDescent="0.25">
      <c r="B11" s="13" t="s">
        <v>33</v>
      </c>
      <c r="C11" s="13"/>
      <c r="D11" s="235" t="s">
        <v>34</v>
      </c>
      <c r="E11" s="13" t="s">
        <v>32</v>
      </c>
      <c r="F11" s="13">
        <v>1</v>
      </c>
      <c r="G11" s="37"/>
      <c r="H11" s="16"/>
      <c r="I11" s="246"/>
      <c r="J11" s="246"/>
      <c r="K11" s="246"/>
      <c r="L11" s="246"/>
      <c r="M11" s="246"/>
      <c r="N11" s="246"/>
      <c r="O11" s="246"/>
      <c r="P11" s="246"/>
      <c r="Q11" s="246"/>
      <c r="R11" s="246"/>
      <c r="S11" s="246"/>
      <c r="T11" s="246"/>
      <c r="U11" s="246"/>
      <c r="V11" s="246"/>
    </row>
    <row r="12" spans="2:22" s="8" customFormat="1" ht="20.25" customHeight="1" x14ac:dyDescent="0.25">
      <c r="B12" s="13" t="s">
        <v>35</v>
      </c>
      <c r="C12" s="13"/>
      <c r="D12" s="235" t="s">
        <v>88</v>
      </c>
      <c r="E12" s="13" t="s">
        <v>32</v>
      </c>
      <c r="F12" s="13">
        <v>1</v>
      </c>
      <c r="G12" s="37"/>
      <c r="H12" s="16"/>
      <c r="I12" s="246"/>
      <c r="J12" s="246"/>
      <c r="K12" s="246"/>
      <c r="L12" s="246"/>
      <c r="M12" s="246"/>
      <c r="N12" s="246"/>
      <c r="O12" s="246"/>
      <c r="P12" s="246"/>
      <c r="Q12" s="246"/>
      <c r="R12" s="246"/>
      <c r="S12" s="246"/>
      <c r="T12" s="246"/>
      <c r="U12" s="246"/>
      <c r="V12" s="246"/>
    </row>
    <row r="13" spans="2:22" s="8" customFormat="1" ht="20.25" customHeight="1" x14ac:dyDescent="0.25">
      <c r="B13" s="13" t="s">
        <v>37</v>
      </c>
      <c r="C13" s="13"/>
      <c r="D13" s="235" t="s">
        <v>38</v>
      </c>
      <c r="E13" s="13" t="s">
        <v>32</v>
      </c>
      <c r="F13" s="13">
        <v>1</v>
      </c>
      <c r="G13" s="37"/>
      <c r="H13" s="16"/>
      <c r="I13" s="246"/>
      <c r="J13" s="246"/>
      <c r="K13" s="246"/>
      <c r="L13" s="246"/>
      <c r="M13" s="246"/>
      <c r="N13" s="246"/>
      <c r="O13" s="246"/>
      <c r="P13" s="246"/>
      <c r="Q13" s="246"/>
      <c r="R13" s="246"/>
      <c r="S13" s="246"/>
      <c r="T13" s="246"/>
      <c r="U13" s="246"/>
      <c r="V13" s="246"/>
    </row>
    <row r="14" spans="2:22" s="8" customFormat="1" ht="20.25" customHeight="1" x14ac:dyDescent="0.25">
      <c r="B14" s="13" t="s">
        <v>39</v>
      </c>
      <c r="C14" s="13"/>
      <c r="D14" s="235" t="s">
        <v>40</v>
      </c>
      <c r="E14" s="13" t="s">
        <v>32</v>
      </c>
      <c r="F14" s="13">
        <v>1</v>
      </c>
      <c r="G14" s="37"/>
      <c r="H14" s="16"/>
      <c r="I14" s="246"/>
      <c r="J14" s="246"/>
      <c r="K14" s="246"/>
      <c r="L14" s="246"/>
      <c r="M14" s="246"/>
      <c r="N14" s="246"/>
      <c r="O14" s="246"/>
      <c r="P14" s="246"/>
      <c r="Q14" s="246"/>
      <c r="R14" s="246"/>
      <c r="S14" s="246"/>
      <c r="T14" s="246"/>
      <c r="U14" s="246"/>
      <c r="V14" s="246"/>
    </row>
    <row r="15" spans="2:22" s="8" customFormat="1" ht="20.25" customHeight="1" x14ac:dyDescent="0.25">
      <c r="B15" s="13" t="s">
        <v>41</v>
      </c>
      <c r="C15" s="13"/>
      <c r="D15" s="235" t="s">
        <v>42</v>
      </c>
      <c r="E15" s="13" t="s">
        <v>32</v>
      </c>
      <c r="F15" s="13">
        <v>1</v>
      </c>
      <c r="G15" s="37"/>
      <c r="H15" s="16"/>
      <c r="I15" s="246"/>
      <c r="J15" s="246"/>
      <c r="K15" s="246"/>
      <c r="L15" s="246"/>
      <c r="M15" s="246"/>
      <c r="N15" s="246"/>
      <c r="O15" s="246"/>
      <c r="P15" s="246"/>
      <c r="Q15" s="246"/>
      <c r="R15" s="246"/>
      <c r="S15" s="246"/>
      <c r="T15" s="246"/>
      <c r="U15" s="246"/>
      <c r="V15" s="246"/>
    </row>
    <row r="16" spans="2:22" s="8" customFormat="1" ht="20.25" customHeight="1" x14ac:dyDescent="0.25">
      <c r="B16" s="13" t="s">
        <v>43</v>
      </c>
      <c r="C16" s="13"/>
      <c r="D16" s="235" t="s">
        <v>44</v>
      </c>
      <c r="E16" s="13" t="s">
        <v>32</v>
      </c>
      <c r="F16" s="13">
        <v>1</v>
      </c>
      <c r="G16" s="37"/>
      <c r="H16" s="16"/>
      <c r="I16" s="246"/>
      <c r="J16" s="246"/>
      <c r="K16" s="246"/>
      <c r="L16" s="246"/>
      <c r="M16" s="246"/>
      <c r="N16" s="246"/>
      <c r="O16" s="246"/>
      <c r="P16" s="246"/>
      <c r="Q16" s="246"/>
      <c r="R16" s="246"/>
      <c r="S16" s="246"/>
      <c r="T16" s="246"/>
      <c r="U16" s="246"/>
      <c r="V16" s="246"/>
    </row>
    <row r="17" spans="2:22" s="8" customFormat="1" ht="20.25" customHeight="1" x14ac:dyDescent="0.25">
      <c r="B17" s="13" t="s">
        <v>45</v>
      </c>
      <c r="C17" s="13"/>
      <c r="D17" s="235" t="s">
        <v>46</v>
      </c>
      <c r="E17" s="13" t="s">
        <v>32</v>
      </c>
      <c r="F17" s="13">
        <v>1</v>
      </c>
      <c r="G17" s="37"/>
      <c r="H17" s="16"/>
      <c r="I17" s="246"/>
      <c r="J17" s="246"/>
      <c r="K17" s="246"/>
      <c r="L17" s="246"/>
      <c r="M17" s="246"/>
      <c r="N17" s="246"/>
      <c r="O17" s="246"/>
      <c r="P17" s="246"/>
      <c r="Q17" s="246"/>
      <c r="R17" s="246"/>
      <c r="S17" s="246"/>
      <c r="T17" s="246"/>
      <c r="U17" s="246"/>
      <c r="V17" s="246"/>
    </row>
    <row r="18" spans="2:22" s="8" customFormat="1" ht="20.25" customHeight="1" x14ac:dyDescent="0.25">
      <c r="B18" s="13" t="s">
        <v>47</v>
      </c>
      <c r="C18" s="13"/>
      <c r="D18" s="235" t="s">
        <v>48</v>
      </c>
      <c r="E18" s="13" t="s">
        <v>32</v>
      </c>
      <c r="F18" s="13">
        <v>1</v>
      </c>
      <c r="G18" s="37"/>
      <c r="H18" s="16"/>
      <c r="I18" s="246"/>
      <c r="J18" s="246"/>
      <c r="K18" s="246"/>
      <c r="L18" s="246"/>
      <c r="M18" s="246"/>
      <c r="N18" s="246"/>
      <c r="O18" s="246"/>
      <c r="P18" s="246"/>
      <c r="Q18" s="246"/>
      <c r="R18" s="246"/>
      <c r="S18" s="246"/>
      <c r="T18" s="246"/>
      <c r="U18" s="246"/>
      <c r="V18" s="246"/>
    </row>
    <row r="19" spans="2:22" s="8" customFormat="1" ht="20.25" customHeight="1" x14ac:dyDescent="0.25">
      <c r="B19" s="13" t="s">
        <v>49</v>
      </c>
      <c r="C19" s="13"/>
      <c r="D19" s="235" t="s">
        <v>50</v>
      </c>
      <c r="E19" s="13" t="s">
        <v>32</v>
      </c>
      <c r="F19" s="13">
        <v>1</v>
      </c>
      <c r="G19" s="37"/>
      <c r="H19" s="16"/>
      <c r="I19" s="246"/>
      <c r="J19" s="246"/>
      <c r="K19" s="246"/>
      <c r="L19" s="246"/>
      <c r="M19" s="246"/>
      <c r="N19" s="246"/>
      <c r="O19" s="246"/>
      <c r="P19" s="246"/>
      <c r="Q19" s="246"/>
      <c r="R19" s="246"/>
      <c r="S19" s="246"/>
      <c r="T19" s="246"/>
      <c r="U19" s="246"/>
      <c r="V19" s="246"/>
    </row>
    <row r="20" spans="2:22" s="8" customFormat="1" ht="20.25" customHeight="1" x14ac:dyDescent="0.25">
      <c r="B20" s="13" t="s">
        <v>51</v>
      </c>
      <c r="C20" s="13"/>
      <c r="D20" s="235" t="s">
        <v>52</v>
      </c>
      <c r="E20" s="13" t="s">
        <v>32</v>
      </c>
      <c r="F20" s="13">
        <v>1</v>
      </c>
      <c r="G20" s="37"/>
      <c r="H20" s="16"/>
      <c r="I20" s="246"/>
      <c r="J20" s="246"/>
      <c r="K20" s="246"/>
      <c r="L20" s="246"/>
      <c r="M20" s="246"/>
      <c r="N20" s="246"/>
      <c r="O20" s="246"/>
      <c r="P20" s="246"/>
      <c r="Q20" s="246"/>
      <c r="R20" s="246"/>
      <c r="S20" s="246"/>
      <c r="T20" s="246"/>
      <c r="U20" s="246"/>
      <c r="V20" s="246"/>
    </row>
    <row r="21" spans="2:22" s="8" customFormat="1" ht="20.25" customHeight="1" x14ac:dyDescent="0.25">
      <c r="B21" s="13" t="s">
        <v>53</v>
      </c>
      <c r="C21" s="13"/>
      <c r="D21" s="235" t="s">
        <v>54</v>
      </c>
      <c r="E21" s="13" t="s">
        <v>32</v>
      </c>
      <c r="F21" s="13">
        <v>1</v>
      </c>
      <c r="G21" s="37"/>
      <c r="H21" s="16"/>
      <c r="I21" s="246"/>
      <c r="J21" s="246"/>
      <c r="K21" s="246"/>
      <c r="L21" s="246"/>
      <c r="M21" s="246"/>
      <c r="N21" s="246"/>
      <c r="O21" s="246"/>
      <c r="P21" s="246"/>
      <c r="Q21" s="246"/>
      <c r="R21" s="246"/>
      <c r="S21" s="246"/>
      <c r="T21" s="246"/>
      <c r="U21" s="246"/>
      <c r="V21" s="246"/>
    </row>
    <row r="22" spans="2:22" s="8" customFormat="1" ht="20.25" customHeight="1" x14ac:dyDescent="0.25">
      <c r="B22" s="13" t="s">
        <v>55</v>
      </c>
      <c r="C22" s="13"/>
      <c r="D22" s="235" t="s">
        <v>56</v>
      </c>
      <c r="E22" s="13" t="s">
        <v>32</v>
      </c>
      <c r="F22" s="13">
        <v>1</v>
      </c>
      <c r="G22" s="37"/>
      <c r="H22" s="16"/>
      <c r="I22" s="246"/>
      <c r="J22" s="246"/>
      <c r="K22" s="246"/>
      <c r="L22" s="246"/>
      <c r="M22" s="246"/>
      <c r="N22" s="246"/>
      <c r="O22" s="246"/>
      <c r="P22" s="246"/>
      <c r="Q22" s="246"/>
      <c r="R22" s="246"/>
      <c r="S22" s="246"/>
      <c r="T22" s="246"/>
      <c r="U22" s="246"/>
      <c r="V22" s="246"/>
    </row>
    <row r="23" spans="2:22" s="8" customFormat="1" ht="20.25" customHeight="1" x14ac:dyDescent="0.25">
      <c r="B23" s="13" t="s">
        <v>57</v>
      </c>
      <c r="C23" s="13"/>
      <c r="D23" s="235" t="s">
        <v>58</v>
      </c>
      <c r="E23" s="13" t="s">
        <v>32</v>
      </c>
      <c r="F23" s="13">
        <v>1</v>
      </c>
      <c r="G23" s="37"/>
      <c r="H23" s="16"/>
      <c r="I23" s="246"/>
      <c r="J23" s="246"/>
      <c r="K23" s="246"/>
      <c r="L23" s="246"/>
      <c r="M23" s="246"/>
      <c r="N23" s="246"/>
      <c r="O23" s="246"/>
      <c r="P23" s="246"/>
      <c r="Q23" s="246"/>
      <c r="R23" s="246"/>
      <c r="S23" s="246"/>
      <c r="T23" s="246"/>
      <c r="U23" s="246"/>
      <c r="V23" s="246"/>
    </row>
    <row r="24" spans="2:22" s="8" customFormat="1" ht="20.25" customHeight="1" x14ac:dyDescent="0.25">
      <c r="B24" s="13" t="s">
        <v>59</v>
      </c>
      <c r="C24" s="13"/>
      <c r="D24" s="235" t="s">
        <v>60</v>
      </c>
      <c r="E24" s="13" t="s">
        <v>32</v>
      </c>
      <c r="F24" s="13">
        <v>1</v>
      </c>
      <c r="G24" s="37"/>
      <c r="H24" s="16"/>
      <c r="I24" s="246"/>
      <c r="J24" s="246"/>
      <c r="K24" s="246"/>
      <c r="L24" s="246"/>
      <c r="M24" s="246"/>
      <c r="N24" s="246"/>
      <c r="O24" s="246"/>
      <c r="P24" s="246"/>
      <c r="Q24" s="246"/>
      <c r="R24" s="246"/>
      <c r="S24" s="246"/>
      <c r="T24" s="246"/>
      <c r="U24" s="246"/>
      <c r="V24" s="246"/>
    </row>
    <row r="25" spans="2:22" s="8" customFormat="1" ht="20.25" customHeight="1" x14ac:dyDescent="0.25">
      <c r="B25" s="13" t="s">
        <v>61</v>
      </c>
      <c r="C25" s="13"/>
      <c r="D25" s="81" t="s">
        <v>62</v>
      </c>
      <c r="E25" s="13" t="s">
        <v>32</v>
      </c>
      <c r="F25" s="13">
        <v>1</v>
      </c>
      <c r="G25" s="37"/>
      <c r="H25" s="16"/>
      <c r="I25" s="246"/>
      <c r="J25" s="246"/>
      <c r="K25" s="246"/>
      <c r="L25" s="246"/>
      <c r="M25" s="246"/>
      <c r="N25" s="246"/>
      <c r="O25" s="246"/>
      <c r="P25" s="246"/>
      <c r="Q25" s="246"/>
      <c r="R25" s="246"/>
      <c r="S25" s="246"/>
      <c r="T25" s="246"/>
      <c r="U25" s="246"/>
      <c r="V25" s="246"/>
    </row>
    <row r="26" spans="2:22" s="8" customFormat="1" ht="20.25" customHeight="1" x14ac:dyDescent="0.25">
      <c r="B26" s="13" t="s">
        <v>713</v>
      </c>
      <c r="C26" s="13"/>
      <c r="D26" s="82" t="s">
        <v>716</v>
      </c>
      <c r="E26" s="248" t="s">
        <v>32</v>
      </c>
      <c r="F26" s="13">
        <v>1</v>
      </c>
      <c r="G26" s="37"/>
      <c r="H26" s="16"/>
      <c r="I26" s="246"/>
      <c r="J26" s="246"/>
      <c r="K26" s="246"/>
      <c r="L26" s="246"/>
      <c r="M26" s="246"/>
      <c r="N26" s="246"/>
      <c r="O26" s="246"/>
      <c r="P26" s="246"/>
      <c r="Q26" s="246"/>
      <c r="R26" s="246"/>
      <c r="S26" s="246"/>
      <c r="T26" s="246"/>
      <c r="U26" s="246"/>
      <c r="V26" s="246"/>
    </row>
    <row r="27" spans="2:22" s="8" customFormat="1" ht="20.25" customHeight="1" x14ac:dyDescent="0.25">
      <c r="B27" s="228" t="s">
        <v>714</v>
      </c>
      <c r="C27" s="13"/>
      <c r="D27" s="253" t="s">
        <v>717</v>
      </c>
      <c r="E27" s="248" t="s">
        <v>32</v>
      </c>
      <c r="F27" s="13">
        <v>1</v>
      </c>
      <c r="G27" s="37"/>
      <c r="H27" s="16"/>
      <c r="I27" s="246"/>
      <c r="J27" s="246"/>
      <c r="K27" s="246"/>
      <c r="L27" s="246"/>
      <c r="M27" s="246"/>
      <c r="N27" s="246"/>
      <c r="O27" s="246"/>
      <c r="P27" s="246"/>
      <c r="Q27" s="246"/>
      <c r="R27" s="246"/>
      <c r="S27" s="246"/>
      <c r="T27" s="246"/>
      <c r="U27" s="246"/>
      <c r="V27" s="246"/>
    </row>
    <row r="28" spans="2:22" s="8" customFormat="1" ht="20.25" customHeight="1" x14ac:dyDescent="0.25">
      <c r="B28" s="13" t="s">
        <v>715</v>
      </c>
      <c r="C28" s="13"/>
      <c r="D28" s="253" t="s">
        <v>718</v>
      </c>
      <c r="E28" s="248" t="s">
        <v>32</v>
      </c>
      <c r="F28" s="13">
        <v>1</v>
      </c>
      <c r="G28" s="37"/>
      <c r="H28" s="16"/>
      <c r="I28" s="246"/>
      <c r="J28" s="246"/>
      <c r="K28" s="246"/>
      <c r="L28" s="246"/>
      <c r="M28" s="246"/>
      <c r="N28" s="246"/>
      <c r="O28" s="246"/>
      <c r="P28" s="246"/>
      <c r="Q28" s="246"/>
      <c r="R28" s="246"/>
      <c r="S28" s="246"/>
      <c r="T28" s="246"/>
      <c r="U28" s="246"/>
      <c r="V28" s="246"/>
    </row>
    <row r="29" spans="2:22" s="8" customFormat="1" ht="20.25" customHeight="1" x14ac:dyDescent="0.25">
      <c r="B29" s="36"/>
      <c r="C29" s="36"/>
      <c r="D29" s="45"/>
      <c r="E29" s="36"/>
      <c r="F29" s="36"/>
      <c r="G29" s="38"/>
      <c r="H29" s="39"/>
      <c r="I29" s="246"/>
      <c r="J29" s="246"/>
      <c r="K29" s="246"/>
      <c r="L29" s="246"/>
      <c r="M29" s="246"/>
      <c r="N29" s="246"/>
      <c r="O29" s="246"/>
      <c r="P29" s="246"/>
      <c r="Q29" s="246"/>
      <c r="R29" s="246"/>
      <c r="S29" s="246"/>
      <c r="T29" s="246"/>
      <c r="U29" s="246"/>
      <c r="V29" s="246"/>
    </row>
    <row r="30" spans="2:22" s="8" customFormat="1" ht="15" thickBot="1" x14ac:dyDescent="0.3">
      <c r="B30" s="25"/>
      <c r="C30" s="25"/>
      <c r="D30" s="26"/>
      <c r="E30" s="25"/>
      <c r="F30" s="25"/>
      <c r="G30" s="27"/>
      <c r="H30" s="27"/>
      <c r="I30" s="246"/>
      <c r="J30" s="246"/>
      <c r="K30" s="246"/>
      <c r="L30" s="246"/>
      <c r="M30" s="246"/>
      <c r="N30" s="246"/>
      <c r="O30" s="246"/>
      <c r="P30" s="246"/>
      <c r="Q30" s="246"/>
      <c r="R30" s="246"/>
      <c r="S30" s="246"/>
      <c r="T30" s="246"/>
      <c r="U30" s="246"/>
      <c r="V30" s="246"/>
    </row>
    <row r="31" spans="2:22" s="8" customFormat="1" ht="20.25" customHeight="1" thickBot="1" x14ac:dyDescent="0.3">
      <c r="B31" s="19" t="s">
        <v>63</v>
      </c>
      <c r="C31" s="19"/>
      <c r="D31" s="19"/>
      <c r="E31" s="19"/>
      <c r="F31" s="19"/>
      <c r="G31" s="20"/>
      <c r="H31" s="49"/>
      <c r="I31" s="246"/>
      <c r="J31" s="246"/>
      <c r="K31" s="246"/>
      <c r="L31" s="246"/>
      <c r="M31" s="246"/>
      <c r="N31" s="246"/>
      <c r="O31" s="246"/>
      <c r="P31" s="246"/>
      <c r="Q31" s="246"/>
      <c r="R31" s="246"/>
      <c r="S31" s="246"/>
      <c r="T31" s="246"/>
      <c r="U31" s="246"/>
      <c r="V31" s="246"/>
    </row>
    <row r="32" spans="2:22" s="8" customFormat="1" x14ac:dyDescent="0.25">
      <c r="B32" s="28"/>
      <c r="C32" s="28"/>
      <c r="D32" s="28"/>
      <c r="E32" s="28"/>
      <c r="F32" s="28"/>
      <c r="G32" s="29"/>
      <c r="H32" s="29"/>
      <c r="I32" s="246"/>
      <c r="J32" s="246"/>
      <c r="K32" s="246"/>
      <c r="L32" s="246"/>
      <c r="M32" s="246"/>
      <c r="N32" s="246"/>
      <c r="O32" s="246"/>
      <c r="P32" s="246"/>
      <c r="Q32" s="246"/>
      <c r="R32" s="246"/>
      <c r="S32" s="246"/>
      <c r="T32" s="246"/>
      <c r="U32" s="246"/>
      <c r="V32" s="246"/>
    </row>
    <row r="33" spans="2:22" s="8" customFormat="1" x14ac:dyDescent="0.25">
      <c r="B33" s="28"/>
      <c r="C33" s="28"/>
      <c r="D33" s="28"/>
      <c r="E33" s="28"/>
      <c r="F33" s="28"/>
      <c r="G33" s="29"/>
      <c r="H33" s="29"/>
      <c r="I33" s="246"/>
      <c r="J33" s="246"/>
      <c r="K33" s="246"/>
      <c r="L33" s="246"/>
      <c r="M33" s="246"/>
      <c r="N33" s="246"/>
      <c r="O33" s="246"/>
      <c r="P33" s="246"/>
      <c r="Q33" s="246"/>
      <c r="R33" s="246"/>
      <c r="S33" s="246"/>
      <c r="T33" s="246"/>
      <c r="U33" s="246"/>
      <c r="V33" s="246"/>
    </row>
    <row r="34" spans="2:22" s="8" customFormat="1" x14ac:dyDescent="0.25">
      <c r="B34" s="28"/>
      <c r="C34" s="28"/>
      <c r="D34" s="28"/>
      <c r="E34" s="28"/>
      <c r="F34" s="28"/>
      <c r="G34" s="29"/>
      <c r="H34" s="29"/>
      <c r="I34" s="246"/>
      <c r="J34" s="246"/>
      <c r="K34" s="246"/>
      <c r="L34" s="246"/>
      <c r="M34" s="246"/>
      <c r="N34" s="246"/>
      <c r="O34" s="246"/>
      <c r="P34" s="246"/>
      <c r="Q34" s="246"/>
      <c r="R34" s="246"/>
      <c r="S34" s="246"/>
      <c r="T34" s="246"/>
      <c r="U34" s="246"/>
      <c r="V34" s="246"/>
    </row>
    <row r="35" spans="2:22" s="8" customFormat="1" x14ac:dyDescent="0.25">
      <c r="B35" s="28"/>
      <c r="C35" s="28"/>
      <c r="D35" s="28"/>
      <c r="E35" s="28"/>
      <c r="F35" s="28"/>
      <c r="G35" s="29"/>
      <c r="H35" s="29"/>
      <c r="I35" s="246"/>
      <c r="J35" s="246"/>
      <c r="K35" s="246"/>
      <c r="L35" s="246"/>
      <c r="M35" s="246"/>
      <c r="N35" s="246"/>
      <c r="O35" s="246"/>
      <c r="P35" s="246"/>
      <c r="Q35" s="246"/>
      <c r="R35" s="246"/>
      <c r="S35" s="246"/>
      <c r="T35" s="246"/>
      <c r="U35" s="246"/>
      <c r="V35" s="246"/>
    </row>
    <row r="36" spans="2:22" s="8" customFormat="1" x14ac:dyDescent="0.25">
      <c r="B36" s="28"/>
      <c r="C36" s="28"/>
      <c r="D36" s="28"/>
      <c r="E36" s="28"/>
      <c r="F36" s="28"/>
      <c r="G36" s="29"/>
      <c r="H36" s="29"/>
      <c r="I36" s="246"/>
      <c r="J36" s="246"/>
      <c r="K36" s="246"/>
      <c r="L36" s="246"/>
      <c r="M36" s="246"/>
      <c r="N36" s="246"/>
      <c r="O36" s="246"/>
      <c r="P36" s="246"/>
      <c r="Q36" s="246"/>
      <c r="R36" s="246"/>
      <c r="S36" s="246"/>
      <c r="T36" s="246"/>
      <c r="U36" s="246"/>
      <c r="V36" s="246"/>
    </row>
    <row r="37" spans="2:22" s="8" customFormat="1" x14ac:dyDescent="0.25">
      <c r="B37" s="28"/>
      <c r="C37" s="28"/>
      <c r="D37" s="28"/>
      <c r="E37" s="28"/>
      <c r="F37" s="28"/>
      <c r="G37" s="29"/>
      <c r="H37" s="29"/>
      <c r="I37" s="246"/>
      <c r="J37" s="246"/>
      <c r="K37" s="246"/>
      <c r="L37" s="246"/>
      <c r="M37" s="246"/>
      <c r="N37" s="246"/>
      <c r="O37" s="246"/>
      <c r="P37" s="246"/>
      <c r="Q37" s="246"/>
      <c r="R37" s="246"/>
      <c r="S37" s="246"/>
      <c r="T37" s="246"/>
      <c r="U37" s="246"/>
      <c r="V37" s="246"/>
    </row>
    <row r="38" spans="2:22" s="8" customFormat="1" x14ac:dyDescent="0.25">
      <c r="B38" s="28"/>
      <c r="C38" s="28"/>
      <c r="D38" s="28"/>
      <c r="E38" s="28"/>
      <c r="F38" s="28"/>
      <c r="G38" s="29"/>
      <c r="H38" s="29"/>
      <c r="I38" s="246"/>
      <c r="J38" s="246"/>
      <c r="K38" s="246"/>
      <c r="L38" s="246"/>
      <c r="M38" s="246"/>
      <c r="N38" s="246"/>
      <c r="O38" s="246"/>
      <c r="P38" s="246"/>
      <c r="Q38" s="246"/>
      <c r="R38" s="246"/>
      <c r="S38" s="246"/>
      <c r="T38" s="246"/>
      <c r="U38" s="246"/>
      <c r="V38" s="246"/>
    </row>
    <row r="39" spans="2:22" s="8" customFormat="1" x14ac:dyDescent="0.25">
      <c r="B39" s="28"/>
      <c r="C39" s="28"/>
      <c r="D39" s="28"/>
      <c r="E39" s="28"/>
      <c r="F39" s="28"/>
      <c r="G39" s="29"/>
      <c r="H39" s="29"/>
      <c r="I39" s="246"/>
      <c r="J39" s="246"/>
      <c r="K39" s="246"/>
      <c r="L39" s="246"/>
      <c r="M39" s="246"/>
      <c r="N39" s="246"/>
      <c r="O39" s="246"/>
      <c r="P39" s="246"/>
      <c r="Q39" s="246"/>
      <c r="R39" s="246"/>
      <c r="S39" s="246"/>
      <c r="T39" s="246"/>
      <c r="U39" s="246"/>
      <c r="V39" s="246"/>
    </row>
    <row r="40" spans="2:22" s="8" customFormat="1" x14ac:dyDescent="0.25">
      <c r="B40" s="28"/>
      <c r="C40" s="28"/>
      <c r="D40" s="28"/>
      <c r="E40" s="28"/>
      <c r="F40" s="28"/>
      <c r="G40" s="29"/>
      <c r="H40" s="29"/>
      <c r="I40" s="246"/>
      <c r="J40" s="246"/>
      <c r="K40" s="246"/>
      <c r="L40" s="246"/>
      <c r="M40" s="246"/>
      <c r="N40" s="246"/>
      <c r="O40" s="246"/>
      <c r="P40" s="246"/>
      <c r="Q40" s="246"/>
      <c r="R40" s="246"/>
      <c r="S40" s="246"/>
      <c r="T40" s="246"/>
      <c r="U40" s="246"/>
      <c r="V40" s="246"/>
    </row>
    <row r="41" spans="2:22" s="8" customFormat="1" x14ac:dyDescent="0.25">
      <c r="B41" s="28"/>
      <c r="C41" s="28"/>
      <c r="D41" s="28"/>
      <c r="E41" s="28"/>
      <c r="F41" s="28"/>
      <c r="G41" s="29"/>
      <c r="H41" s="29"/>
      <c r="I41" s="246"/>
      <c r="J41" s="246"/>
      <c r="K41" s="246"/>
      <c r="L41" s="246"/>
      <c r="M41" s="246"/>
      <c r="N41" s="246"/>
      <c r="O41" s="246"/>
      <c r="P41" s="246"/>
      <c r="Q41" s="246"/>
      <c r="R41" s="246"/>
      <c r="S41" s="246"/>
      <c r="T41" s="246"/>
      <c r="U41" s="246"/>
      <c r="V41" s="246"/>
    </row>
    <row r="42" spans="2:22" s="8" customFormat="1" x14ac:dyDescent="0.25">
      <c r="B42" s="28"/>
      <c r="C42" s="28"/>
      <c r="D42" s="28"/>
      <c r="E42" s="28"/>
      <c r="F42" s="28"/>
      <c r="G42" s="29"/>
      <c r="H42" s="29"/>
      <c r="I42" s="246"/>
      <c r="J42" s="246"/>
      <c r="K42" s="246"/>
      <c r="L42" s="246"/>
      <c r="M42" s="246"/>
      <c r="N42" s="246"/>
      <c r="O42" s="246"/>
      <c r="P42" s="246"/>
      <c r="Q42" s="246"/>
      <c r="R42" s="246"/>
      <c r="S42" s="246"/>
      <c r="T42" s="246"/>
      <c r="U42" s="246"/>
      <c r="V42" s="246"/>
    </row>
    <row r="43" spans="2:22" s="8" customFormat="1" x14ac:dyDescent="0.25">
      <c r="B43" s="28"/>
      <c r="C43" s="28"/>
      <c r="D43" s="28"/>
      <c r="E43" s="28"/>
      <c r="F43" s="28"/>
      <c r="G43" s="29"/>
      <c r="H43" s="29"/>
      <c r="I43" s="246"/>
      <c r="J43" s="246"/>
      <c r="K43" s="246"/>
      <c r="L43" s="246"/>
      <c r="M43" s="246"/>
      <c r="N43" s="246"/>
      <c r="O43" s="246"/>
      <c r="P43" s="246"/>
      <c r="Q43" s="246"/>
      <c r="R43" s="246"/>
      <c r="S43" s="246"/>
      <c r="T43" s="246"/>
      <c r="U43" s="246"/>
      <c r="V43" s="246"/>
    </row>
    <row r="44" spans="2:22" s="8" customFormat="1" x14ac:dyDescent="0.25">
      <c r="B44" s="28"/>
      <c r="C44" s="28"/>
      <c r="D44" s="28"/>
      <c r="E44" s="28"/>
      <c r="F44" s="28"/>
      <c r="G44" s="29"/>
      <c r="H44" s="29"/>
      <c r="I44" s="246"/>
      <c r="J44" s="246"/>
      <c r="K44" s="246"/>
      <c r="L44" s="246"/>
      <c r="M44" s="246"/>
      <c r="N44" s="246"/>
      <c r="O44" s="246"/>
      <c r="P44" s="246"/>
      <c r="Q44" s="246"/>
      <c r="R44" s="246"/>
      <c r="S44" s="246"/>
      <c r="T44" s="246"/>
      <c r="U44" s="246"/>
      <c r="V44" s="246"/>
    </row>
    <row r="45" spans="2:22" s="8" customFormat="1" x14ac:dyDescent="0.25">
      <c r="B45" s="28"/>
      <c r="C45" s="28"/>
      <c r="D45" s="28"/>
      <c r="E45" s="28"/>
      <c r="F45" s="28"/>
      <c r="G45" s="29"/>
      <c r="H45" s="29"/>
      <c r="I45" s="246"/>
      <c r="J45" s="246"/>
      <c r="K45" s="246"/>
      <c r="L45" s="246"/>
      <c r="M45" s="246"/>
      <c r="N45" s="246"/>
      <c r="O45" s="246"/>
      <c r="P45" s="246"/>
      <c r="Q45" s="246"/>
      <c r="R45" s="246"/>
      <c r="S45" s="246"/>
      <c r="T45" s="246"/>
      <c r="U45" s="246"/>
      <c r="V45" s="246"/>
    </row>
    <row r="46" spans="2:22" s="8" customFormat="1" x14ac:dyDescent="0.25">
      <c r="B46" s="28"/>
      <c r="C46" s="28"/>
      <c r="D46" s="28"/>
      <c r="E46" s="28"/>
      <c r="F46" s="28"/>
      <c r="G46" s="29"/>
      <c r="H46" s="29"/>
      <c r="I46" s="246"/>
      <c r="J46" s="246"/>
      <c r="K46" s="246"/>
      <c r="L46" s="246"/>
      <c r="M46" s="246"/>
      <c r="N46" s="246"/>
      <c r="O46" s="246"/>
      <c r="P46" s="246"/>
      <c r="Q46" s="246"/>
      <c r="R46" s="246"/>
      <c r="S46" s="246"/>
      <c r="T46" s="246"/>
      <c r="U46" s="246"/>
      <c r="V46" s="246"/>
    </row>
    <row r="47" spans="2:22" s="8" customFormat="1" x14ac:dyDescent="0.25">
      <c r="B47" s="28"/>
      <c r="C47" s="28"/>
      <c r="D47" s="28"/>
      <c r="E47" s="28"/>
      <c r="F47" s="28"/>
      <c r="G47" s="29"/>
      <c r="H47" s="29"/>
      <c r="I47" s="246"/>
      <c r="J47" s="246"/>
      <c r="K47" s="246"/>
      <c r="L47" s="246"/>
      <c r="M47" s="246"/>
      <c r="N47" s="246"/>
      <c r="O47" s="246"/>
      <c r="P47" s="246"/>
      <c r="Q47" s="246"/>
      <c r="R47" s="246"/>
      <c r="S47" s="246"/>
      <c r="T47" s="246"/>
      <c r="U47" s="246"/>
      <c r="V47" s="246"/>
    </row>
    <row r="48" spans="2:22" s="8" customFormat="1" x14ac:dyDescent="0.25">
      <c r="B48" s="28"/>
      <c r="C48" s="28"/>
      <c r="D48" s="28"/>
      <c r="E48" s="28"/>
      <c r="F48" s="28"/>
      <c r="G48" s="29"/>
      <c r="H48" s="29"/>
      <c r="I48" s="246"/>
      <c r="J48" s="246"/>
      <c r="K48" s="246"/>
      <c r="L48" s="246"/>
      <c r="M48" s="246"/>
      <c r="N48" s="246"/>
      <c r="O48" s="246"/>
      <c r="P48" s="246"/>
      <c r="Q48" s="246"/>
      <c r="R48" s="246"/>
      <c r="S48" s="246"/>
      <c r="T48" s="246"/>
      <c r="U48" s="246"/>
      <c r="V48" s="246"/>
    </row>
    <row r="49" spans="1:22" s="8" customFormat="1" x14ac:dyDescent="0.25">
      <c r="A49" s="243"/>
      <c r="B49" s="28"/>
      <c r="C49" s="28"/>
      <c r="D49" s="28"/>
      <c r="E49" s="28"/>
      <c r="F49" s="28"/>
      <c r="G49" s="29"/>
      <c r="H49" s="29"/>
      <c r="I49" s="246"/>
      <c r="J49" s="246"/>
      <c r="K49" s="246"/>
      <c r="L49" s="246"/>
      <c r="M49" s="246"/>
      <c r="N49" s="246"/>
      <c r="O49" s="246"/>
      <c r="P49" s="246"/>
      <c r="Q49" s="246"/>
      <c r="R49" s="246"/>
      <c r="S49" s="246"/>
      <c r="T49" s="246"/>
      <c r="U49" s="246"/>
      <c r="V49" s="246"/>
    </row>
    <row r="50" spans="1:22" s="8" customFormat="1" x14ac:dyDescent="0.25">
      <c r="A50" s="243"/>
      <c r="B50" s="28"/>
      <c r="C50" s="28"/>
      <c r="D50" s="28"/>
      <c r="E50" s="28"/>
      <c r="F50" s="28"/>
      <c r="G50" s="29"/>
      <c r="H50" s="29"/>
      <c r="I50" s="246"/>
      <c r="J50" s="246"/>
      <c r="K50" s="246"/>
      <c r="L50" s="246"/>
      <c r="M50" s="246"/>
      <c r="N50" s="246"/>
      <c r="O50" s="246"/>
      <c r="P50" s="246"/>
      <c r="Q50" s="246"/>
      <c r="R50" s="246"/>
      <c r="S50" s="246"/>
      <c r="T50" s="246"/>
      <c r="U50" s="246"/>
      <c r="V50" s="246"/>
    </row>
    <row r="51" spans="1:22" s="8" customFormat="1" x14ac:dyDescent="0.25">
      <c r="A51" s="243"/>
      <c r="B51" s="28"/>
      <c r="C51" s="28"/>
      <c r="D51" s="28"/>
      <c r="E51" s="28"/>
      <c r="F51" s="28"/>
      <c r="G51" s="29"/>
      <c r="H51" s="29"/>
      <c r="I51" s="246"/>
      <c r="J51" s="246"/>
      <c r="K51" s="246"/>
      <c r="L51" s="246"/>
      <c r="M51" s="246"/>
      <c r="N51" s="246"/>
      <c r="O51" s="246"/>
      <c r="P51" s="246"/>
      <c r="Q51" s="246"/>
      <c r="R51" s="246"/>
      <c r="S51" s="246"/>
      <c r="T51" s="246"/>
      <c r="U51" s="246"/>
      <c r="V51" s="246"/>
    </row>
    <row r="52" spans="1:22" s="8" customFormat="1" x14ac:dyDescent="0.25">
      <c r="A52" s="243"/>
      <c r="B52" s="28"/>
      <c r="C52" s="28"/>
      <c r="D52" s="28"/>
      <c r="E52" s="28"/>
      <c r="F52" s="28"/>
      <c r="G52" s="29"/>
      <c r="H52" s="29"/>
      <c r="I52" s="246"/>
      <c r="J52" s="246"/>
      <c r="K52" s="246"/>
      <c r="L52" s="246"/>
      <c r="M52" s="246"/>
      <c r="N52" s="246"/>
      <c r="O52" s="246"/>
      <c r="P52" s="246"/>
      <c r="Q52" s="246"/>
      <c r="R52" s="246"/>
      <c r="S52" s="246"/>
      <c r="T52" s="246"/>
      <c r="U52" s="246"/>
      <c r="V52" s="246"/>
    </row>
    <row r="53" spans="1:22" x14ac:dyDescent="0.2">
      <c r="A53" s="11"/>
      <c r="B53" s="4"/>
      <c r="C53" s="4"/>
      <c r="D53" s="4"/>
      <c r="E53" s="4"/>
      <c r="F53" s="4"/>
      <c r="G53" s="6"/>
      <c r="H53" s="6"/>
      <c r="I53" s="245"/>
      <c r="J53" s="245"/>
      <c r="K53" s="245"/>
      <c r="L53" s="245"/>
      <c r="M53" s="245"/>
      <c r="N53" s="245"/>
      <c r="O53" s="245"/>
      <c r="P53" s="245"/>
      <c r="Q53" s="245"/>
      <c r="R53" s="245"/>
      <c r="S53" s="245"/>
      <c r="T53" s="245"/>
      <c r="U53" s="245"/>
      <c r="V53" s="245"/>
    </row>
    <row r="54" spans="1:22" x14ac:dyDescent="0.2">
      <c r="A54" s="11"/>
      <c r="B54" s="4"/>
      <c r="C54" s="4"/>
      <c r="D54" s="4"/>
      <c r="E54" s="4"/>
      <c r="F54" s="4"/>
      <c r="G54" s="6"/>
      <c r="H54" s="6"/>
      <c r="I54" s="245"/>
      <c r="J54" s="245"/>
      <c r="K54" s="245"/>
      <c r="L54" s="245"/>
      <c r="M54" s="245"/>
      <c r="N54" s="245"/>
      <c r="O54" s="245"/>
      <c r="P54" s="245"/>
      <c r="Q54" s="245"/>
      <c r="R54" s="245"/>
      <c r="S54" s="245"/>
      <c r="T54" s="245"/>
      <c r="U54" s="245"/>
      <c r="V54" s="245"/>
    </row>
    <row r="55" spans="1:22" x14ac:dyDescent="0.2">
      <c r="A55" s="11"/>
      <c r="B55" s="4"/>
      <c r="C55" s="4"/>
      <c r="D55" s="4"/>
      <c r="E55" s="4"/>
      <c r="F55" s="4"/>
      <c r="G55" s="6"/>
      <c r="H55" s="6"/>
      <c r="I55" s="245"/>
      <c r="J55" s="245"/>
      <c r="K55" s="245"/>
      <c r="L55" s="245"/>
      <c r="M55" s="245"/>
      <c r="N55" s="245"/>
      <c r="O55" s="245"/>
      <c r="P55" s="245"/>
      <c r="Q55" s="245"/>
      <c r="R55" s="245"/>
      <c r="S55" s="245"/>
      <c r="T55" s="245"/>
      <c r="U55" s="245"/>
      <c r="V55" s="245"/>
    </row>
    <row r="56" spans="1:22" x14ac:dyDescent="0.2">
      <c r="A56" s="11"/>
      <c r="B56" s="4"/>
      <c r="C56" s="4"/>
      <c r="D56" s="4"/>
      <c r="E56" s="4"/>
      <c r="F56" s="4"/>
      <c r="G56" s="6"/>
      <c r="H56" s="6"/>
      <c r="I56" s="245"/>
      <c r="J56" s="245"/>
      <c r="K56" s="245"/>
      <c r="L56" s="245"/>
      <c r="M56" s="245"/>
      <c r="N56" s="245"/>
      <c r="O56" s="245"/>
      <c r="P56" s="245"/>
      <c r="Q56" s="245"/>
      <c r="R56" s="245"/>
      <c r="S56" s="245"/>
      <c r="T56" s="245"/>
      <c r="U56" s="245"/>
      <c r="V56" s="245"/>
    </row>
    <row r="57" spans="1:22" x14ac:dyDescent="0.2">
      <c r="A57" s="11"/>
      <c r="B57" s="4"/>
      <c r="C57" s="4"/>
      <c r="D57" s="4"/>
      <c r="E57" s="4"/>
      <c r="F57" s="4"/>
      <c r="G57" s="6"/>
      <c r="H57" s="6"/>
      <c r="I57" s="245"/>
      <c r="J57" s="245"/>
      <c r="K57" s="245"/>
      <c r="L57" s="245"/>
      <c r="M57" s="245"/>
      <c r="N57" s="245"/>
      <c r="O57" s="245"/>
      <c r="P57" s="245"/>
      <c r="Q57" s="245"/>
      <c r="R57" s="245"/>
      <c r="S57" s="245"/>
      <c r="T57" s="245"/>
      <c r="U57" s="245"/>
      <c r="V57" s="245"/>
    </row>
    <row r="58" spans="1:22" x14ac:dyDescent="0.2">
      <c r="A58" s="11"/>
      <c r="B58" s="4"/>
      <c r="C58" s="4"/>
      <c r="D58" s="4"/>
      <c r="E58" s="4"/>
      <c r="F58" s="4"/>
      <c r="G58" s="6"/>
      <c r="H58" s="6"/>
      <c r="I58" s="245"/>
      <c r="J58" s="245"/>
      <c r="K58" s="245"/>
      <c r="L58" s="245"/>
      <c r="M58" s="245"/>
      <c r="N58" s="245"/>
      <c r="O58" s="245"/>
      <c r="P58" s="245"/>
      <c r="Q58" s="245"/>
      <c r="R58" s="245"/>
      <c r="S58" s="245"/>
      <c r="T58" s="245"/>
      <c r="U58" s="245"/>
      <c r="V58" s="245"/>
    </row>
    <row r="59" spans="1:22" x14ac:dyDescent="0.2">
      <c r="A59" s="11"/>
      <c r="B59" s="4"/>
      <c r="C59" s="4"/>
      <c r="D59" s="4"/>
      <c r="E59" s="4"/>
      <c r="F59" s="4"/>
      <c r="G59" s="6"/>
      <c r="H59" s="6"/>
      <c r="I59" s="245"/>
      <c r="J59" s="245"/>
      <c r="K59" s="245"/>
      <c r="L59" s="245"/>
      <c r="M59" s="245"/>
      <c r="N59" s="245"/>
      <c r="O59" s="245"/>
      <c r="P59" s="245"/>
      <c r="Q59" s="245"/>
      <c r="R59" s="245"/>
      <c r="S59" s="245"/>
      <c r="T59" s="245"/>
      <c r="U59" s="245"/>
      <c r="V59" s="245"/>
    </row>
    <row r="60" spans="1:22" x14ac:dyDescent="0.2">
      <c r="A60" s="11"/>
      <c r="B60" s="4"/>
      <c r="C60" s="4"/>
      <c r="D60" s="4"/>
      <c r="E60" s="4"/>
      <c r="F60" s="4"/>
      <c r="G60" s="6"/>
      <c r="H60" s="6"/>
      <c r="I60" s="245"/>
      <c r="J60" s="245"/>
      <c r="K60" s="245"/>
      <c r="L60" s="245"/>
      <c r="M60" s="245"/>
      <c r="N60" s="245"/>
      <c r="O60" s="245"/>
      <c r="P60" s="245"/>
      <c r="Q60" s="245"/>
      <c r="R60" s="245"/>
      <c r="S60" s="245"/>
      <c r="T60" s="245"/>
      <c r="U60" s="245"/>
      <c r="V60" s="245"/>
    </row>
    <row r="61" spans="1:22" x14ac:dyDescent="0.2">
      <c r="A61" s="11"/>
      <c r="B61" s="4"/>
      <c r="C61" s="4"/>
      <c r="D61" s="4"/>
      <c r="E61" s="4"/>
      <c r="F61" s="4"/>
      <c r="G61" s="6"/>
      <c r="H61" s="6"/>
      <c r="I61" s="245"/>
      <c r="J61" s="245"/>
      <c r="K61" s="245"/>
      <c r="L61" s="245"/>
      <c r="M61" s="245"/>
      <c r="N61" s="245"/>
      <c r="O61" s="245"/>
      <c r="P61" s="245"/>
      <c r="Q61" s="245"/>
      <c r="R61" s="245"/>
      <c r="S61" s="245"/>
      <c r="T61" s="245"/>
      <c r="U61" s="245"/>
      <c r="V61" s="245"/>
    </row>
    <row r="62" spans="1:22" s="47" customFormat="1" x14ac:dyDescent="0.2">
      <c r="A62" s="11"/>
      <c r="B62" s="4"/>
      <c r="C62" s="4"/>
      <c r="D62" s="4"/>
      <c r="E62" s="4"/>
      <c r="F62" s="4"/>
      <c r="G62" s="6"/>
      <c r="H62" s="6"/>
      <c r="I62" s="245"/>
      <c r="J62" s="245"/>
      <c r="K62" s="245"/>
      <c r="L62" s="245"/>
      <c r="M62" s="245"/>
      <c r="N62" s="245"/>
      <c r="O62" s="245"/>
      <c r="P62" s="245"/>
      <c r="Q62" s="245"/>
      <c r="R62" s="245"/>
      <c r="S62" s="245"/>
      <c r="T62" s="245"/>
      <c r="U62" s="245"/>
      <c r="V62" s="245"/>
    </row>
    <row r="63" spans="1:22" s="47" customFormat="1" x14ac:dyDescent="0.2">
      <c r="A63" s="11"/>
      <c r="B63" s="4"/>
      <c r="C63" s="4"/>
      <c r="D63" s="4"/>
      <c r="E63" s="4"/>
      <c r="F63" s="4"/>
      <c r="G63" s="6"/>
      <c r="H63" s="6"/>
      <c r="I63" s="245"/>
      <c r="J63" s="245"/>
      <c r="K63" s="245"/>
      <c r="L63" s="245"/>
      <c r="M63" s="245"/>
      <c r="N63" s="245"/>
      <c r="O63" s="245"/>
      <c r="P63" s="245"/>
      <c r="Q63" s="245"/>
      <c r="R63" s="245"/>
      <c r="S63" s="245"/>
      <c r="T63" s="245"/>
      <c r="U63" s="245"/>
      <c r="V63" s="245"/>
    </row>
    <row r="64" spans="1:22" s="47" customFormat="1" x14ac:dyDescent="0.2">
      <c r="A64" s="245"/>
      <c r="B64" s="4"/>
      <c r="C64" s="4"/>
      <c r="D64" s="4"/>
      <c r="E64" s="4"/>
      <c r="F64" s="4"/>
      <c r="G64" s="6"/>
      <c r="H64" s="6"/>
      <c r="I64" s="245"/>
      <c r="J64" s="245"/>
      <c r="K64" s="245"/>
      <c r="L64" s="245"/>
      <c r="M64" s="245"/>
      <c r="N64" s="245"/>
      <c r="O64" s="245"/>
      <c r="P64" s="245"/>
      <c r="Q64" s="245"/>
      <c r="R64" s="245"/>
      <c r="S64" s="245"/>
      <c r="T64" s="245"/>
      <c r="U64" s="245"/>
      <c r="V64" s="245"/>
    </row>
    <row r="65" spans="2:8" s="47" customFormat="1" x14ac:dyDescent="0.2">
      <c r="B65" s="4"/>
      <c r="C65" s="4"/>
      <c r="D65" s="4"/>
      <c r="E65" s="4"/>
      <c r="F65" s="4"/>
      <c r="G65" s="6"/>
      <c r="H65" s="6"/>
    </row>
    <row r="66" spans="2:8" s="47" customFormat="1" x14ac:dyDescent="0.2">
      <c r="B66" s="4"/>
      <c r="C66" s="4"/>
      <c r="D66" s="4"/>
      <c r="E66" s="4"/>
      <c r="F66" s="4"/>
      <c r="G66" s="6"/>
      <c r="H66" s="6"/>
    </row>
    <row r="67" spans="2:8" s="47" customFormat="1" x14ac:dyDescent="0.2">
      <c r="B67" s="4"/>
      <c r="C67" s="4"/>
      <c r="D67" s="4"/>
      <c r="E67" s="4"/>
      <c r="F67" s="4"/>
      <c r="G67" s="6"/>
      <c r="H67" s="6"/>
    </row>
    <row r="68" spans="2:8" s="47" customFormat="1" x14ac:dyDescent="0.2">
      <c r="B68" s="4"/>
      <c r="C68" s="4"/>
      <c r="D68" s="4"/>
      <c r="E68" s="4"/>
      <c r="F68" s="4"/>
      <c r="G68" s="6"/>
      <c r="H68" s="6"/>
    </row>
    <row r="69" spans="2:8" s="47" customFormat="1" x14ac:dyDescent="0.2">
      <c r="B69" s="4"/>
      <c r="C69" s="4"/>
      <c r="D69" s="4"/>
      <c r="E69" s="4"/>
      <c r="F69" s="4"/>
      <c r="G69" s="6"/>
      <c r="H69" s="6"/>
    </row>
    <row r="70" spans="2:8" s="47" customFormat="1" x14ac:dyDescent="0.2">
      <c r="B70" s="4"/>
      <c r="C70" s="4"/>
      <c r="D70" s="4"/>
      <c r="E70" s="4"/>
      <c r="F70" s="4"/>
      <c r="G70" s="6"/>
      <c r="H70" s="6"/>
    </row>
    <row r="71" spans="2:8" s="47" customFormat="1" x14ac:dyDescent="0.2">
      <c r="B71" s="4"/>
      <c r="C71" s="4"/>
      <c r="D71" s="4"/>
      <c r="E71" s="4"/>
      <c r="F71" s="4"/>
      <c r="G71" s="6"/>
      <c r="H71" s="6"/>
    </row>
    <row r="72" spans="2:8" s="47" customFormat="1" x14ac:dyDescent="0.2">
      <c r="B72" s="4"/>
      <c r="C72" s="4"/>
      <c r="D72" s="4"/>
      <c r="E72" s="4"/>
      <c r="F72" s="4"/>
      <c r="G72" s="6"/>
      <c r="H72" s="6"/>
    </row>
    <row r="73" spans="2:8" s="47" customFormat="1" x14ac:dyDescent="0.2">
      <c r="B73" s="4"/>
      <c r="C73" s="4"/>
      <c r="D73" s="4"/>
      <c r="E73" s="4"/>
      <c r="F73" s="4"/>
      <c r="G73" s="11"/>
      <c r="H73" s="11"/>
    </row>
  </sheetData>
  <mergeCells count="2">
    <mergeCell ref="E3:F3"/>
    <mergeCell ref="B2:H2"/>
  </mergeCells>
  <phoneticPr fontId="25" type="noConversion"/>
  <printOptions horizontalCentered="1"/>
  <pageMargins left="0.19685039370078741" right="0.27559055118110237" top="0.43307086614173229" bottom="0.35433070866141736" header="0.31496062992125984" footer="0.31496062992125984"/>
  <pageSetup paperSize="9" scale="80" firstPageNumber="19" fitToHeight="0" orientation="portrait" useFirstPageNumber="1" r:id="rId1"/>
  <headerFooter>
    <oddFooter>&amp;R&amp;"Arial,Regular"&amp;P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F0372-37B3-4354-9091-76567317F5BB}">
  <sheetPr>
    <tabColor theme="9" tint="0.39997558519241921"/>
    <pageSetUpPr fitToPage="1"/>
  </sheetPr>
  <dimension ref="B1:K125"/>
  <sheetViews>
    <sheetView view="pageBreakPreview" zoomScaleNormal="70" zoomScaleSheetLayoutView="100" workbookViewId="0">
      <selection activeCell="K9" sqref="K9"/>
    </sheetView>
  </sheetViews>
  <sheetFormatPr defaultColWidth="9.140625" defaultRowHeight="14.25" x14ac:dyDescent="0.2"/>
  <cols>
    <col min="1" max="1" width="1.140625" style="5" customWidth="1"/>
    <col min="2" max="2" width="9.7109375" style="5" customWidth="1"/>
    <col min="3" max="3" width="14" style="5" customWidth="1"/>
    <col min="4" max="4" width="52.7109375" style="5" customWidth="1"/>
    <col min="5" max="6" width="9.7109375" style="5" customWidth="1"/>
    <col min="7" max="7" width="10.28515625" style="5" customWidth="1"/>
    <col min="8" max="8" width="12.7109375" style="5" customWidth="1"/>
    <col min="9" max="9" width="18.85546875" style="5" customWidth="1"/>
    <col min="10" max="10" width="9.140625" style="5"/>
    <col min="11" max="11" width="78.85546875" style="5" bestFit="1" customWidth="1"/>
    <col min="12" max="16384" width="9.140625" style="5"/>
  </cols>
  <sheetData>
    <row r="1" spans="2:11" ht="18" x14ac:dyDescent="0.25">
      <c r="B1" s="2"/>
      <c r="C1" s="2"/>
      <c r="D1" s="7"/>
      <c r="E1" s="1"/>
      <c r="F1" s="1"/>
      <c r="G1" s="1"/>
      <c r="H1" s="6"/>
      <c r="I1" s="11"/>
      <c r="J1" s="11"/>
      <c r="K1" s="11"/>
    </row>
    <row r="2" spans="2:11" s="238" customFormat="1" ht="25.9" customHeight="1" x14ac:dyDescent="0.2">
      <c r="B2" s="360" t="s">
        <v>0</v>
      </c>
      <c r="C2" s="360"/>
      <c r="D2" s="360"/>
      <c r="E2" s="360"/>
      <c r="F2" s="360"/>
      <c r="G2" s="360"/>
      <c r="H2" s="360"/>
    </row>
    <row r="3" spans="2:11" ht="15" customHeight="1" x14ac:dyDescent="0.25">
      <c r="B3" s="2" t="s">
        <v>21</v>
      </c>
      <c r="C3" s="11"/>
      <c r="D3" s="237" t="str">
        <f>SUMMARY!D4</f>
        <v>SCMU3-23/24-0790-HO</v>
      </c>
      <c r="E3" s="358" t="s">
        <v>2</v>
      </c>
      <c r="F3" s="358"/>
      <c r="G3" s="359"/>
      <c r="H3" s="209" t="str">
        <f>'SCHED 1B-1_OR'!G3</f>
        <v xml:space="preserve">OR TAMBO &amp; ALFRED NZO </v>
      </c>
      <c r="I3" s="11"/>
      <c r="J3" s="11"/>
      <c r="K3" s="11"/>
    </row>
    <row r="4" spans="2:11" ht="15" customHeight="1" x14ac:dyDescent="0.2">
      <c r="B4" s="2" t="s">
        <v>22</v>
      </c>
      <c r="C4" s="11"/>
      <c r="D4" s="2" t="str">
        <f>SUMMARY!D6</f>
        <v>BOILER &amp; CALORIFIER SYSTEM</v>
      </c>
      <c r="E4" s="2"/>
      <c r="F4" s="2"/>
      <c r="G4" s="2"/>
      <c r="H4" s="209" t="str">
        <f>SUMMARY!F5</f>
        <v>Cluster 1</v>
      </c>
      <c r="I4" s="11"/>
      <c r="J4" s="11"/>
      <c r="K4" s="11"/>
    </row>
    <row r="5" spans="2:11" ht="14.25" customHeight="1" x14ac:dyDescent="0.2">
      <c r="B5" s="2"/>
      <c r="C5" s="2"/>
      <c r="D5" s="2"/>
      <c r="E5" s="2"/>
      <c r="F5" s="2"/>
      <c r="G5" s="2"/>
      <c r="H5" s="6"/>
      <c r="I5" s="11"/>
      <c r="J5" s="11"/>
      <c r="K5" s="11"/>
    </row>
    <row r="6" spans="2:11" s="3" customFormat="1" ht="15" customHeight="1" x14ac:dyDescent="0.2">
      <c r="B6" s="3" t="s">
        <v>92</v>
      </c>
      <c r="D6" s="12" t="s">
        <v>863</v>
      </c>
    </row>
    <row r="7" spans="2:11" ht="6" customHeight="1" thickBot="1" x14ac:dyDescent="0.25">
      <c r="B7" s="4"/>
      <c r="C7" s="4"/>
      <c r="D7" s="4"/>
      <c r="E7" s="4"/>
      <c r="F7" s="4"/>
      <c r="G7" s="4"/>
      <c r="H7" s="6"/>
      <c r="I7" s="11"/>
      <c r="J7" s="11"/>
      <c r="K7" s="11"/>
    </row>
    <row r="8" spans="2:11" s="8" customFormat="1" ht="62.45" customHeight="1" thickBot="1" x14ac:dyDescent="0.3">
      <c r="B8" s="10" t="s">
        <v>25</v>
      </c>
      <c r="C8" s="10" t="s">
        <v>26</v>
      </c>
      <c r="D8" s="10" t="s">
        <v>8</v>
      </c>
      <c r="E8" s="10" t="s">
        <v>27</v>
      </c>
      <c r="F8" s="10" t="s">
        <v>864</v>
      </c>
      <c r="G8" s="10" t="s">
        <v>865</v>
      </c>
      <c r="H8" s="10" t="s">
        <v>866</v>
      </c>
      <c r="I8" s="10" t="s">
        <v>867</v>
      </c>
      <c r="J8" s="243"/>
      <c r="K8" s="234"/>
    </row>
    <row r="9" spans="2:11" s="8" customFormat="1" ht="78" customHeight="1" thickBot="1" x14ac:dyDescent="0.3">
      <c r="B9" s="30">
        <v>1</v>
      </c>
      <c r="C9" s="30" t="s">
        <v>93</v>
      </c>
      <c r="D9" s="31" t="s">
        <v>94</v>
      </c>
      <c r="E9" s="32"/>
      <c r="F9" s="32"/>
      <c r="G9" s="32"/>
      <c r="H9" s="33"/>
      <c r="I9" s="33"/>
      <c r="J9" s="243"/>
      <c r="K9" s="243"/>
    </row>
    <row r="10" spans="2:11" s="8" customFormat="1" ht="33.75" customHeight="1" x14ac:dyDescent="0.25">
      <c r="B10" s="21" t="s">
        <v>30</v>
      </c>
      <c r="C10" s="21"/>
      <c r="D10" s="154" t="s">
        <v>95</v>
      </c>
      <c r="E10" s="41"/>
      <c r="F10" s="41"/>
      <c r="G10" s="41"/>
      <c r="H10" s="42"/>
      <c r="I10" s="42"/>
      <c r="J10" s="243"/>
      <c r="K10" s="243"/>
    </row>
    <row r="11" spans="2:11" s="8" customFormat="1" ht="41.25" customHeight="1" x14ac:dyDescent="0.25">
      <c r="B11" s="228"/>
      <c r="C11" s="231"/>
      <c r="D11" s="232" t="s">
        <v>108</v>
      </c>
      <c r="E11" s="228"/>
      <c r="F11" s="228"/>
      <c r="G11" s="228"/>
      <c r="H11" s="229"/>
      <c r="I11" s="229"/>
    </row>
    <row r="12" spans="2:11" s="8" customFormat="1" ht="41.25" customHeight="1" x14ac:dyDescent="0.25">
      <c r="B12" s="228" t="s">
        <v>723</v>
      </c>
      <c r="C12" s="228" t="s">
        <v>93</v>
      </c>
      <c r="D12" s="14" t="s">
        <v>710</v>
      </c>
      <c r="E12" s="228" t="s">
        <v>98</v>
      </c>
      <c r="F12" s="228">
        <v>3</v>
      </c>
      <c r="G12" s="228">
        <v>9</v>
      </c>
      <c r="H12" s="229"/>
      <c r="I12" s="229"/>
    </row>
    <row r="13" spans="2:11" s="8" customFormat="1" ht="41.25" customHeight="1" x14ac:dyDescent="0.25">
      <c r="B13" s="228" t="s">
        <v>724</v>
      </c>
      <c r="C13" s="228" t="s">
        <v>109</v>
      </c>
      <c r="D13" s="14" t="s">
        <v>107</v>
      </c>
      <c r="E13" s="228" t="s">
        <v>98</v>
      </c>
      <c r="F13" s="228">
        <v>3</v>
      </c>
      <c r="G13" s="228">
        <v>6</v>
      </c>
      <c r="H13" s="229"/>
      <c r="I13" s="229"/>
    </row>
    <row r="14" spans="2:11" s="8" customFormat="1" ht="41.25" customHeight="1" thickBot="1" x14ac:dyDescent="0.3">
      <c r="B14" s="228" t="s">
        <v>835</v>
      </c>
      <c r="C14" s="228" t="s">
        <v>838</v>
      </c>
      <c r="D14" s="14" t="s">
        <v>837</v>
      </c>
      <c r="E14" s="228" t="s">
        <v>98</v>
      </c>
      <c r="F14" s="228">
        <v>3</v>
      </c>
      <c r="G14" s="228">
        <v>1</v>
      </c>
      <c r="H14" s="229"/>
      <c r="I14" s="229"/>
    </row>
    <row r="15" spans="2:11" s="8" customFormat="1" ht="31.5" customHeight="1" x14ac:dyDescent="0.25">
      <c r="B15" s="21" t="s">
        <v>33</v>
      </c>
      <c r="C15" s="21"/>
      <c r="D15" s="154" t="s">
        <v>110</v>
      </c>
      <c r="E15" s="41"/>
      <c r="F15" s="41"/>
      <c r="G15" s="41"/>
      <c r="H15" s="42"/>
      <c r="I15" s="42"/>
    </row>
    <row r="16" spans="2:11" s="8" customFormat="1" ht="42.75" customHeight="1" x14ac:dyDescent="0.25">
      <c r="B16" s="228"/>
      <c r="C16" s="231"/>
      <c r="D16" s="232" t="s">
        <v>108</v>
      </c>
      <c r="E16" s="228"/>
      <c r="F16" s="228"/>
      <c r="G16" s="228"/>
      <c r="H16" s="229"/>
      <c r="I16" s="229"/>
      <c r="J16" s="243"/>
      <c r="K16" s="243"/>
    </row>
    <row r="17" spans="2:11" s="8" customFormat="1" ht="38.25" x14ac:dyDescent="0.25">
      <c r="B17" s="228" t="s">
        <v>725</v>
      </c>
      <c r="C17" s="228" t="s">
        <v>93</v>
      </c>
      <c r="D17" s="14" t="s">
        <v>710</v>
      </c>
      <c r="E17" s="228" t="s">
        <v>98</v>
      </c>
      <c r="F17" s="228">
        <v>1</v>
      </c>
      <c r="G17" s="228">
        <v>9</v>
      </c>
      <c r="H17" s="229"/>
      <c r="I17" s="229"/>
      <c r="J17" s="243"/>
      <c r="K17" s="243"/>
    </row>
    <row r="18" spans="2:11" s="8" customFormat="1" ht="38.25" x14ac:dyDescent="0.25">
      <c r="B18" s="228" t="s">
        <v>726</v>
      </c>
      <c r="C18" s="228" t="s">
        <v>109</v>
      </c>
      <c r="D18" s="14" t="s">
        <v>107</v>
      </c>
      <c r="E18" s="228" t="s">
        <v>98</v>
      </c>
      <c r="F18" s="228">
        <v>1</v>
      </c>
      <c r="G18" s="228">
        <v>6</v>
      </c>
      <c r="H18" s="229"/>
      <c r="I18" s="229"/>
      <c r="J18" s="243"/>
      <c r="K18" s="243"/>
    </row>
    <row r="19" spans="2:11" s="8" customFormat="1" ht="39" thickBot="1" x14ac:dyDescent="0.3">
      <c r="B19" s="228" t="s">
        <v>839</v>
      </c>
      <c r="C19" s="228" t="s">
        <v>838</v>
      </c>
      <c r="D19" s="14" t="s">
        <v>837</v>
      </c>
      <c r="E19" s="228" t="s">
        <v>98</v>
      </c>
      <c r="F19" s="228">
        <v>1</v>
      </c>
      <c r="G19" s="228">
        <v>1</v>
      </c>
      <c r="H19" s="229"/>
      <c r="I19" s="229"/>
      <c r="J19" s="243"/>
      <c r="K19" s="243"/>
    </row>
    <row r="20" spans="2:11" s="8" customFormat="1" ht="41.25" customHeight="1" x14ac:dyDescent="0.25">
      <c r="B20" s="21">
        <v>1.3</v>
      </c>
      <c r="C20" s="21"/>
      <c r="D20" s="154" t="s">
        <v>111</v>
      </c>
      <c r="E20" s="41"/>
      <c r="F20" s="41"/>
      <c r="G20" s="41"/>
      <c r="H20" s="42"/>
      <c r="I20" s="42"/>
      <c r="J20" s="243"/>
      <c r="K20" s="243"/>
    </row>
    <row r="21" spans="2:11" s="8" customFormat="1" ht="41.25" customHeight="1" x14ac:dyDescent="0.25">
      <c r="B21" s="228"/>
      <c r="C21" s="231"/>
      <c r="D21" s="232" t="s">
        <v>108</v>
      </c>
      <c r="E21" s="228"/>
      <c r="F21" s="228"/>
      <c r="G21" s="228"/>
      <c r="H21" s="229"/>
      <c r="I21" s="229"/>
    </row>
    <row r="22" spans="2:11" s="8" customFormat="1" ht="41.25" customHeight="1" x14ac:dyDescent="0.25">
      <c r="B22" s="228" t="s">
        <v>727</v>
      </c>
      <c r="C22" s="228" t="s">
        <v>93</v>
      </c>
      <c r="D22" s="14" t="s">
        <v>710</v>
      </c>
      <c r="E22" s="228" t="s">
        <v>98</v>
      </c>
      <c r="F22" s="228">
        <v>1</v>
      </c>
      <c r="G22" s="228">
        <v>9</v>
      </c>
      <c r="H22" s="229"/>
      <c r="I22" s="229"/>
    </row>
    <row r="23" spans="2:11" s="8" customFormat="1" ht="41.25" customHeight="1" x14ac:dyDescent="0.25">
      <c r="B23" s="228" t="s">
        <v>728</v>
      </c>
      <c r="C23" s="228" t="s">
        <v>109</v>
      </c>
      <c r="D23" s="14" t="s">
        <v>107</v>
      </c>
      <c r="E23" s="228" t="s">
        <v>98</v>
      </c>
      <c r="F23" s="228">
        <v>1</v>
      </c>
      <c r="G23" s="228">
        <v>6</v>
      </c>
      <c r="H23" s="229"/>
      <c r="I23" s="229"/>
    </row>
    <row r="24" spans="2:11" s="8" customFormat="1" ht="41.25" customHeight="1" thickBot="1" x14ac:dyDescent="0.3">
      <c r="B24" s="228" t="s">
        <v>840</v>
      </c>
      <c r="C24" s="228" t="s">
        <v>838</v>
      </c>
      <c r="D24" s="14" t="s">
        <v>837</v>
      </c>
      <c r="E24" s="228" t="s">
        <v>98</v>
      </c>
      <c r="F24" s="228">
        <v>1</v>
      </c>
      <c r="G24" s="228">
        <v>1</v>
      </c>
      <c r="H24" s="229"/>
      <c r="I24" s="229"/>
    </row>
    <row r="25" spans="2:11" ht="45" customHeight="1" x14ac:dyDescent="0.2">
      <c r="B25" s="21">
        <v>1.4</v>
      </c>
      <c r="C25" s="21"/>
      <c r="D25" s="154" t="s">
        <v>112</v>
      </c>
      <c r="E25" s="41"/>
      <c r="F25" s="41"/>
      <c r="G25" s="41"/>
      <c r="H25" s="42"/>
      <c r="I25" s="42"/>
    </row>
    <row r="26" spans="2:11" ht="45" customHeight="1" x14ac:dyDescent="0.2">
      <c r="B26" s="228"/>
      <c r="C26" s="231"/>
      <c r="D26" s="232" t="s">
        <v>108</v>
      </c>
      <c r="E26" s="228"/>
      <c r="F26" s="228"/>
      <c r="G26" s="228"/>
      <c r="H26" s="229"/>
      <c r="I26" s="229"/>
    </row>
    <row r="27" spans="2:11" ht="45" customHeight="1" x14ac:dyDescent="0.2">
      <c r="B27" s="228" t="s">
        <v>729</v>
      </c>
      <c r="C27" s="228" t="s">
        <v>93</v>
      </c>
      <c r="D27" s="14" t="s">
        <v>710</v>
      </c>
      <c r="E27" s="228" t="s">
        <v>98</v>
      </c>
      <c r="F27" s="228">
        <v>1</v>
      </c>
      <c r="G27" s="228">
        <v>9</v>
      </c>
      <c r="H27" s="229"/>
      <c r="I27" s="229"/>
    </row>
    <row r="28" spans="2:11" ht="45" customHeight="1" x14ac:dyDescent="0.2">
      <c r="B28" s="228" t="s">
        <v>730</v>
      </c>
      <c r="C28" s="228" t="s">
        <v>109</v>
      </c>
      <c r="D28" s="14" t="s">
        <v>107</v>
      </c>
      <c r="E28" s="228" t="s">
        <v>98</v>
      </c>
      <c r="F28" s="228">
        <v>1</v>
      </c>
      <c r="G28" s="228">
        <v>6</v>
      </c>
      <c r="H28" s="229"/>
      <c r="I28" s="229"/>
    </row>
    <row r="29" spans="2:11" ht="45" customHeight="1" thickBot="1" x14ac:dyDescent="0.25">
      <c r="B29" s="228" t="s">
        <v>841</v>
      </c>
      <c r="C29" s="228" t="s">
        <v>838</v>
      </c>
      <c r="D29" s="14" t="s">
        <v>837</v>
      </c>
      <c r="E29" s="228" t="s">
        <v>98</v>
      </c>
      <c r="F29" s="228">
        <v>1</v>
      </c>
      <c r="G29" s="228">
        <v>1</v>
      </c>
      <c r="H29" s="229"/>
      <c r="I29" s="229"/>
    </row>
    <row r="30" spans="2:11" ht="45" customHeight="1" x14ac:dyDescent="0.2">
      <c r="B30" s="21">
        <v>1.5</v>
      </c>
      <c r="C30" s="21"/>
      <c r="D30" s="154" t="s">
        <v>113</v>
      </c>
      <c r="E30" s="41"/>
      <c r="F30" s="41"/>
      <c r="G30" s="41"/>
      <c r="H30" s="42"/>
      <c r="I30" s="42"/>
    </row>
    <row r="31" spans="2:11" ht="45" customHeight="1" x14ac:dyDescent="0.2">
      <c r="B31" s="228"/>
      <c r="C31" s="231"/>
      <c r="D31" s="232" t="s">
        <v>108</v>
      </c>
      <c r="E31" s="228"/>
      <c r="F31" s="228"/>
      <c r="G31" s="228"/>
      <c r="H31" s="229"/>
      <c r="I31" s="229"/>
    </row>
    <row r="32" spans="2:11" ht="45" customHeight="1" x14ac:dyDescent="0.2">
      <c r="B32" s="228" t="s">
        <v>731</v>
      </c>
      <c r="C32" s="228" t="s">
        <v>93</v>
      </c>
      <c r="D32" s="14" t="s">
        <v>710</v>
      </c>
      <c r="E32" s="228" t="s">
        <v>98</v>
      </c>
      <c r="F32" s="228">
        <v>2</v>
      </c>
      <c r="G32" s="228">
        <v>9</v>
      </c>
      <c r="H32" s="229"/>
      <c r="I32" s="229"/>
    </row>
    <row r="33" spans="2:9" ht="45" customHeight="1" x14ac:dyDescent="0.2">
      <c r="B33" s="228" t="s">
        <v>732</v>
      </c>
      <c r="C33" s="228" t="s">
        <v>109</v>
      </c>
      <c r="D33" s="14" t="s">
        <v>107</v>
      </c>
      <c r="E33" s="228" t="s">
        <v>98</v>
      </c>
      <c r="F33" s="228">
        <v>2</v>
      </c>
      <c r="G33" s="228">
        <v>6</v>
      </c>
      <c r="H33" s="229"/>
      <c r="I33" s="229"/>
    </row>
    <row r="34" spans="2:9" ht="45" customHeight="1" thickBot="1" x14ac:dyDescent="0.25">
      <c r="B34" s="228" t="s">
        <v>842</v>
      </c>
      <c r="C34" s="228" t="s">
        <v>838</v>
      </c>
      <c r="D34" s="14" t="s">
        <v>837</v>
      </c>
      <c r="E34" s="228" t="s">
        <v>98</v>
      </c>
      <c r="F34" s="228">
        <v>2</v>
      </c>
      <c r="G34" s="228">
        <v>1</v>
      </c>
      <c r="H34" s="229"/>
      <c r="I34" s="229"/>
    </row>
    <row r="35" spans="2:9" ht="45" customHeight="1" x14ac:dyDescent="0.2">
      <c r="B35" s="21">
        <v>1.6</v>
      </c>
      <c r="C35" s="21"/>
      <c r="D35" s="154" t="s">
        <v>114</v>
      </c>
      <c r="E35" s="41"/>
      <c r="F35" s="41"/>
      <c r="G35" s="41"/>
      <c r="H35" s="42"/>
      <c r="I35" s="42"/>
    </row>
    <row r="36" spans="2:9" ht="45" customHeight="1" x14ac:dyDescent="0.2">
      <c r="B36" s="228"/>
      <c r="C36" s="231"/>
      <c r="D36" s="232" t="s">
        <v>108</v>
      </c>
      <c r="E36" s="228"/>
      <c r="F36" s="228"/>
      <c r="G36" s="228"/>
      <c r="H36" s="229"/>
      <c r="I36" s="229"/>
    </row>
    <row r="37" spans="2:9" ht="45" customHeight="1" x14ac:dyDescent="0.2">
      <c r="B37" s="228" t="s">
        <v>733</v>
      </c>
      <c r="C37" s="228" t="s">
        <v>93</v>
      </c>
      <c r="D37" s="14" t="s">
        <v>710</v>
      </c>
      <c r="E37" s="228" t="s">
        <v>98</v>
      </c>
      <c r="F37" s="228">
        <v>1</v>
      </c>
      <c r="G37" s="228">
        <v>9</v>
      </c>
      <c r="H37" s="229"/>
      <c r="I37" s="229"/>
    </row>
    <row r="38" spans="2:9" ht="45" customHeight="1" x14ac:dyDescent="0.2">
      <c r="B38" s="228" t="s">
        <v>734</v>
      </c>
      <c r="C38" s="228" t="s">
        <v>109</v>
      </c>
      <c r="D38" s="14" t="s">
        <v>107</v>
      </c>
      <c r="E38" s="228" t="s">
        <v>98</v>
      </c>
      <c r="F38" s="228">
        <v>1</v>
      </c>
      <c r="G38" s="228">
        <v>6</v>
      </c>
      <c r="H38" s="229"/>
      <c r="I38" s="229"/>
    </row>
    <row r="39" spans="2:9" ht="45" customHeight="1" thickBot="1" x14ac:dyDescent="0.25">
      <c r="B39" s="228" t="s">
        <v>843</v>
      </c>
      <c r="C39" s="228" t="s">
        <v>838</v>
      </c>
      <c r="D39" s="14" t="s">
        <v>837</v>
      </c>
      <c r="E39" s="228" t="s">
        <v>98</v>
      </c>
      <c r="F39" s="228">
        <v>1</v>
      </c>
      <c r="G39" s="228">
        <v>1</v>
      </c>
      <c r="H39" s="229"/>
      <c r="I39" s="229"/>
    </row>
    <row r="40" spans="2:9" ht="45" customHeight="1" x14ac:dyDescent="0.2">
      <c r="B40" s="21">
        <v>1.7</v>
      </c>
      <c r="C40" s="21"/>
      <c r="D40" s="154" t="s">
        <v>115</v>
      </c>
      <c r="E40" s="41"/>
      <c r="F40" s="41"/>
      <c r="G40" s="41"/>
      <c r="H40" s="42"/>
      <c r="I40" s="42"/>
    </row>
    <row r="41" spans="2:9" ht="45" customHeight="1" x14ac:dyDescent="0.2">
      <c r="B41" s="228"/>
      <c r="C41" s="231"/>
      <c r="D41" s="232" t="s">
        <v>108</v>
      </c>
      <c r="E41" s="228"/>
      <c r="F41" s="228"/>
      <c r="G41" s="228"/>
      <c r="H41" s="229"/>
      <c r="I41" s="229"/>
    </row>
    <row r="42" spans="2:9" ht="45" customHeight="1" x14ac:dyDescent="0.2">
      <c r="B42" s="228" t="s">
        <v>735</v>
      </c>
      <c r="C42" s="228" t="s">
        <v>93</v>
      </c>
      <c r="D42" s="14" t="s">
        <v>710</v>
      </c>
      <c r="E42" s="228" t="s">
        <v>98</v>
      </c>
      <c r="F42" s="228">
        <v>2</v>
      </c>
      <c r="G42" s="228">
        <v>9</v>
      </c>
      <c r="H42" s="229"/>
      <c r="I42" s="229"/>
    </row>
    <row r="43" spans="2:9" ht="45" customHeight="1" x14ac:dyDescent="0.2">
      <c r="B43" s="228" t="s">
        <v>736</v>
      </c>
      <c r="C43" s="228" t="s">
        <v>109</v>
      </c>
      <c r="D43" s="14" t="s">
        <v>107</v>
      </c>
      <c r="E43" s="228" t="s">
        <v>98</v>
      </c>
      <c r="F43" s="228">
        <v>2</v>
      </c>
      <c r="G43" s="228">
        <v>6</v>
      </c>
      <c r="H43" s="229"/>
      <c r="I43" s="229"/>
    </row>
    <row r="44" spans="2:9" ht="45" customHeight="1" thickBot="1" x14ac:dyDescent="0.25">
      <c r="B44" s="228" t="s">
        <v>844</v>
      </c>
      <c r="C44" s="228" t="s">
        <v>838</v>
      </c>
      <c r="D44" s="14" t="s">
        <v>837</v>
      </c>
      <c r="E44" s="228" t="s">
        <v>98</v>
      </c>
      <c r="F44" s="228">
        <v>2</v>
      </c>
      <c r="G44" s="228">
        <v>1</v>
      </c>
      <c r="H44" s="229"/>
      <c r="I44" s="229"/>
    </row>
    <row r="45" spans="2:9" ht="45" customHeight="1" x14ac:dyDescent="0.2">
      <c r="B45" s="21">
        <v>1.8</v>
      </c>
      <c r="C45" s="21"/>
      <c r="D45" s="154" t="s">
        <v>116</v>
      </c>
      <c r="E45" s="41"/>
      <c r="F45" s="41"/>
      <c r="G45" s="41"/>
      <c r="H45" s="42"/>
      <c r="I45" s="42"/>
    </row>
    <row r="46" spans="2:9" ht="45" customHeight="1" x14ac:dyDescent="0.2">
      <c r="B46" s="228"/>
      <c r="C46" s="231"/>
      <c r="D46" s="232" t="s">
        <v>108</v>
      </c>
      <c r="E46" s="228"/>
      <c r="F46" s="228"/>
      <c r="G46" s="228"/>
      <c r="H46" s="229"/>
      <c r="I46" s="229"/>
    </row>
    <row r="47" spans="2:9" ht="45" customHeight="1" x14ac:dyDescent="0.2">
      <c r="B47" s="228" t="s">
        <v>737</v>
      </c>
      <c r="C47" s="228" t="s">
        <v>93</v>
      </c>
      <c r="D47" s="14" t="s">
        <v>710</v>
      </c>
      <c r="E47" s="228" t="s">
        <v>98</v>
      </c>
      <c r="F47" s="228">
        <v>5</v>
      </c>
      <c r="G47" s="228">
        <v>9</v>
      </c>
      <c r="H47" s="229"/>
      <c r="I47" s="229"/>
    </row>
    <row r="48" spans="2:9" ht="45" customHeight="1" x14ac:dyDescent="0.2">
      <c r="B48" s="228" t="s">
        <v>738</v>
      </c>
      <c r="C48" s="228" t="s">
        <v>109</v>
      </c>
      <c r="D48" s="14" t="s">
        <v>107</v>
      </c>
      <c r="E48" s="228" t="s">
        <v>98</v>
      </c>
      <c r="F48" s="228">
        <v>5</v>
      </c>
      <c r="G48" s="228">
        <v>6</v>
      </c>
      <c r="H48" s="229"/>
      <c r="I48" s="229"/>
    </row>
    <row r="49" spans="2:9" ht="45" customHeight="1" thickBot="1" x14ac:dyDescent="0.25">
      <c r="B49" s="228" t="s">
        <v>845</v>
      </c>
      <c r="C49" s="228" t="s">
        <v>838</v>
      </c>
      <c r="D49" s="14" t="s">
        <v>837</v>
      </c>
      <c r="E49" s="228" t="s">
        <v>98</v>
      </c>
      <c r="F49" s="346">
        <v>5</v>
      </c>
      <c r="G49" s="228">
        <v>1</v>
      </c>
      <c r="H49" s="229"/>
      <c r="I49" s="229"/>
    </row>
    <row r="50" spans="2:9" ht="45" customHeight="1" x14ac:dyDescent="0.2">
      <c r="B50" s="21">
        <v>1.9</v>
      </c>
      <c r="C50" s="21"/>
      <c r="D50" s="154" t="s">
        <v>117</v>
      </c>
      <c r="E50" s="41"/>
      <c r="F50" s="41"/>
      <c r="G50" s="41"/>
      <c r="H50" s="42"/>
      <c r="I50" s="42"/>
    </row>
    <row r="51" spans="2:9" ht="45" customHeight="1" x14ac:dyDescent="0.2">
      <c r="B51" s="228"/>
      <c r="C51" s="231"/>
      <c r="D51" s="232" t="s">
        <v>108</v>
      </c>
      <c r="E51" s="228"/>
      <c r="F51" s="228"/>
      <c r="G51" s="228"/>
      <c r="H51" s="229"/>
      <c r="I51" s="229"/>
    </row>
    <row r="52" spans="2:9" ht="45" customHeight="1" x14ac:dyDescent="0.2">
      <c r="B52" s="228" t="s">
        <v>739</v>
      </c>
      <c r="C52" s="228" t="s">
        <v>93</v>
      </c>
      <c r="D52" s="14" t="s">
        <v>710</v>
      </c>
      <c r="E52" s="228" t="s">
        <v>98</v>
      </c>
      <c r="F52" s="228">
        <v>2</v>
      </c>
      <c r="G52" s="228">
        <v>9</v>
      </c>
      <c r="H52" s="229"/>
      <c r="I52" s="229"/>
    </row>
    <row r="53" spans="2:9" ht="45" customHeight="1" x14ac:dyDescent="0.2">
      <c r="B53" s="228" t="s">
        <v>740</v>
      </c>
      <c r="C53" s="228" t="s">
        <v>109</v>
      </c>
      <c r="D53" s="14" t="s">
        <v>107</v>
      </c>
      <c r="E53" s="228" t="s">
        <v>98</v>
      </c>
      <c r="F53" s="228">
        <v>2</v>
      </c>
      <c r="G53" s="228">
        <v>6</v>
      </c>
      <c r="H53" s="229"/>
      <c r="I53" s="229"/>
    </row>
    <row r="54" spans="2:9" ht="45" customHeight="1" thickBot="1" x14ac:dyDescent="0.25">
      <c r="B54" s="228" t="s">
        <v>846</v>
      </c>
      <c r="C54" s="228" t="s">
        <v>838</v>
      </c>
      <c r="D54" s="14" t="s">
        <v>837</v>
      </c>
      <c r="E54" s="228" t="s">
        <v>98</v>
      </c>
      <c r="F54" s="228">
        <v>2</v>
      </c>
      <c r="G54" s="228">
        <v>1</v>
      </c>
      <c r="H54" s="229"/>
      <c r="I54" s="229"/>
    </row>
    <row r="55" spans="2:9" ht="45" customHeight="1" x14ac:dyDescent="0.2">
      <c r="B55" s="236" t="s">
        <v>118</v>
      </c>
      <c r="C55" s="21"/>
      <c r="D55" s="154" t="s">
        <v>119</v>
      </c>
      <c r="E55" s="41"/>
      <c r="F55" s="41"/>
      <c r="G55" s="41"/>
      <c r="H55" s="42"/>
      <c r="I55" s="42"/>
    </row>
    <row r="56" spans="2:9" ht="45" customHeight="1" x14ac:dyDescent="0.2">
      <c r="B56" s="228"/>
      <c r="C56" s="231"/>
      <c r="D56" s="232" t="s">
        <v>108</v>
      </c>
      <c r="E56" s="228"/>
      <c r="F56" s="228"/>
      <c r="G56" s="228"/>
      <c r="H56" s="229"/>
      <c r="I56" s="229"/>
    </row>
    <row r="57" spans="2:9" ht="45" customHeight="1" x14ac:dyDescent="0.2">
      <c r="B57" s="228" t="s">
        <v>741</v>
      </c>
      <c r="C57" s="228" t="s">
        <v>93</v>
      </c>
      <c r="D57" s="14" t="s">
        <v>710</v>
      </c>
      <c r="E57" s="228" t="s">
        <v>98</v>
      </c>
      <c r="F57" s="228">
        <v>3</v>
      </c>
      <c r="G57" s="228">
        <v>9</v>
      </c>
      <c r="H57" s="229"/>
      <c r="I57" s="229"/>
    </row>
    <row r="58" spans="2:9" ht="45" customHeight="1" x14ac:dyDescent="0.2">
      <c r="B58" s="228" t="s">
        <v>742</v>
      </c>
      <c r="C58" s="228" t="s">
        <v>109</v>
      </c>
      <c r="D58" s="14" t="s">
        <v>107</v>
      </c>
      <c r="E58" s="228" t="s">
        <v>98</v>
      </c>
      <c r="F58" s="228">
        <v>3</v>
      </c>
      <c r="G58" s="228">
        <v>6</v>
      </c>
      <c r="H58" s="229"/>
      <c r="I58" s="229"/>
    </row>
    <row r="59" spans="2:9" ht="45" customHeight="1" thickBot="1" x14ac:dyDescent="0.25">
      <c r="B59" s="228" t="s">
        <v>847</v>
      </c>
      <c r="C59" s="228" t="s">
        <v>838</v>
      </c>
      <c r="D59" s="14" t="s">
        <v>837</v>
      </c>
      <c r="E59" s="228" t="s">
        <v>98</v>
      </c>
      <c r="F59" s="228">
        <v>3</v>
      </c>
      <c r="G59" s="228">
        <v>1</v>
      </c>
      <c r="H59" s="229"/>
      <c r="I59" s="229"/>
    </row>
    <row r="60" spans="2:9" ht="45" customHeight="1" x14ac:dyDescent="0.2">
      <c r="B60" s="21" t="s">
        <v>51</v>
      </c>
      <c r="C60" s="21"/>
      <c r="D60" s="154" t="s">
        <v>120</v>
      </c>
      <c r="E60" s="41"/>
      <c r="F60" s="41"/>
      <c r="G60" s="41"/>
      <c r="H60" s="42"/>
      <c r="I60" s="42"/>
    </row>
    <row r="61" spans="2:9" ht="45" customHeight="1" x14ac:dyDescent="0.2">
      <c r="B61" s="228"/>
      <c r="C61" s="231"/>
      <c r="D61" s="232" t="s">
        <v>108</v>
      </c>
      <c r="E61" s="228"/>
      <c r="F61" s="228"/>
      <c r="G61" s="228"/>
      <c r="H61" s="229"/>
      <c r="I61" s="229"/>
    </row>
    <row r="62" spans="2:9" ht="45" customHeight="1" x14ac:dyDescent="0.2">
      <c r="B62" s="228" t="s">
        <v>743</v>
      </c>
      <c r="C62" s="228" t="s">
        <v>93</v>
      </c>
      <c r="D62" s="14" t="s">
        <v>710</v>
      </c>
      <c r="E62" s="228" t="s">
        <v>98</v>
      </c>
      <c r="F62" s="228">
        <v>1</v>
      </c>
      <c r="G62" s="228">
        <v>9</v>
      </c>
      <c r="H62" s="229"/>
      <c r="I62" s="229"/>
    </row>
    <row r="63" spans="2:9" ht="45" customHeight="1" x14ac:dyDescent="0.2">
      <c r="B63" s="228" t="s">
        <v>744</v>
      </c>
      <c r="C63" s="228" t="s">
        <v>109</v>
      </c>
      <c r="D63" s="14" t="s">
        <v>107</v>
      </c>
      <c r="E63" s="228" t="s">
        <v>98</v>
      </c>
      <c r="F63" s="228">
        <v>1</v>
      </c>
      <c r="G63" s="228">
        <v>6</v>
      </c>
      <c r="H63" s="229"/>
      <c r="I63" s="229"/>
    </row>
    <row r="64" spans="2:9" ht="45" customHeight="1" thickBot="1" x14ac:dyDescent="0.25">
      <c r="B64" s="228" t="s">
        <v>848</v>
      </c>
      <c r="C64" s="228" t="s">
        <v>838</v>
      </c>
      <c r="D64" s="14" t="s">
        <v>837</v>
      </c>
      <c r="E64" s="228" t="s">
        <v>98</v>
      </c>
      <c r="F64" s="228">
        <v>1</v>
      </c>
      <c r="G64" s="228">
        <v>1</v>
      </c>
      <c r="H64" s="229"/>
      <c r="I64" s="229"/>
    </row>
    <row r="65" spans="2:9" ht="45" customHeight="1" x14ac:dyDescent="0.2">
      <c r="B65" s="21" t="s">
        <v>53</v>
      </c>
      <c r="C65" s="21"/>
      <c r="D65" s="154" t="s">
        <v>121</v>
      </c>
      <c r="E65" s="41"/>
      <c r="F65" s="41"/>
      <c r="G65" s="41"/>
      <c r="H65" s="42"/>
      <c r="I65" s="42"/>
    </row>
    <row r="66" spans="2:9" ht="45" customHeight="1" x14ac:dyDescent="0.2">
      <c r="B66" s="228"/>
      <c r="C66" s="231"/>
      <c r="D66" s="232" t="s">
        <v>108</v>
      </c>
      <c r="E66" s="228"/>
      <c r="F66" s="228"/>
      <c r="G66" s="228"/>
      <c r="H66" s="229"/>
      <c r="I66" s="229"/>
    </row>
    <row r="67" spans="2:9" ht="45" customHeight="1" x14ac:dyDescent="0.2">
      <c r="B67" s="228" t="s">
        <v>745</v>
      </c>
      <c r="C67" s="228" t="s">
        <v>93</v>
      </c>
      <c r="D67" s="14" t="s">
        <v>710</v>
      </c>
      <c r="E67" s="228" t="s">
        <v>98</v>
      </c>
      <c r="F67" s="228">
        <v>1</v>
      </c>
      <c r="G67" s="228">
        <v>9</v>
      </c>
      <c r="H67" s="229"/>
      <c r="I67" s="229"/>
    </row>
    <row r="68" spans="2:9" ht="45" customHeight="1" x14ac:dyDescent="0.2">
      <c r="B68" s="228" t="s">
        <v>746</v>
      </c>
      <c r="C68" s="228" t="s">
        <v>109</v>
      </c>
      <c r="D68" s="14" t="s">
        <v>107</v>
      </c>
      <c r="E68" s="228" t="s">
        <v>98</v>
      </c>
      <c r="F68" s="228">
        <v>1</v>
      </c>
      <c r="G68" s="228">
        <v>6</v>
      </c>
      <c r="H68" s="229"/>
      <c r="I68" s="229"/>
    </row>
    <row r="69" spans="2:9" ht="45" customHeight="1" thickBot="1" x14ac:dyDescent="0.25">
      <c r="B69" s="228" t="s">
        <v>849</v>
      </c>
      <c r="C69" s="228" t="s">
        <v>838</v>
      </c>
      <c r="D69" s="14" t="s">
        <v>837</v>
      </c>
      <c r="E69" s="228" t="s">
        <v>98</v>
      </c>
      <c r="F69" s="228">
        <v>1</v>
      </c>
      <c r="G69" s="228">
        <v>1</v>
      </c>
      <c r="H69" s="229"/>
      <c r="I69" s="229"/>
    </row>
    <row r="70" spans="2:9" ht="45" customHeight="1" x14ac:dyDescent="0.2">
      <c r="B70" s="21" t="s">
        <v>55</v>
      </c>
      <c r="C70" s="21"/>
      <c r="D70" s="154" t="s">
        <v>122</v>
      </c>
      <c r="E70" s="41"/>
      <c r="F70" s="41"/>
      <c r="G70" s="41"/>
      <c r="H70" s="42"/>
      <c r="I70" s="42"/>
    </row>
    <row r="71" spans="2:9" ht="45" customHeight="1" x14ac:dyDescent="0.2">
      <c r="B71" s="228"/>
      <c r="C71" s="231"/>
      <c r="D71" s="232" t="s">
        <v>108</v>
      </c>
      <c r="E71" s="228"/>
      <c r="F71" s="228"/>
      <c r="G71" s="228"/>
      <c r="H71" s="229"/>
      <c r="I71" s="229"/>
    </row>
    <row r="72" spans="2:9" ht="45" customHeight="1" x14ac:dyDescent="0.2">
      <c r="B72" s="228" t="s">
        <v>747</v>
      </c>
      <c r="C72" s="228" t="s">
        <v>93</v>
      </c>
      <c r="D72" s="14" t="s">
        <v>710</v>
      </c>
      <c r="E72" s="228" t="s">
        <v>98</v>
      </c>
      <c r="F72" s="228">
        <v>2</v>
      </c>
      <c r="G72" s="228">
        <v>9</v>
      </c>
      <c r="H72" s="229"/>
      <c r="I72" s="229"/>
    </row>
    <row r="73" spans="2:9" ht="45" customHeight="1" x14ac:dyDescent="0.2">
      <c r="B73" s="228" t="s">
        <v>748</v>
      </c>
      <c r="C73" s="228" t="s">
        <v>109</v>
      </c>
      <c r="D73" s="14" t="s">
        <v>107</v>
      </c>
      <c r="E73" s="228" t="s">
        <v>98</v>
      </c>
      <c r="F73" s="228">
        <v>2</v>
      </c>
      <c r="G73" s="228">
        <v>6</v>
      </c>
      <c r="H73" s="229"/>
      <c r="I73" s="229"/>
    </row>
    <row r="74" spans="2:9" ht="45" customHeight="1" thickBot="1" x14ac:dyDescent="0.25">
      <c r="B74" s="228" t="s">
        <v>850</v>
      </c>
      <c r="C74" s="228" t="s">
        <v>838</v>
      </c>
      <c r="D74" s="14" t="s">
        <v>837</v>
      </c>
      <c r="E74" s="228" t="s">
        <v>98</v>
      </c>
      <c r="F74" s="228">
        <v>2</v>
      </c>
      <c r="G74" s="228">
        <v>1</v>
      </c>
      <c r="H74" s="229"/>
      <c r="I74" s="229"/>
    </row>
    <row r="75" spans="2:9" ht="45" customHeight="1" x14ac:dyDescent="0.2">
      <c r="B75" s="21" t="s">
        <v>57</v>
      </c>
      <c r="C75" s="21"/>
      <c r="D75" s="154" t="s">
        <v>123</v>
      </c>
      <c r="E75" s="41"/>
      <c r="F75" s="41"/>
      <c r="G75" s="41"/>
      <c r="H75" s="42"/>
      <c r="I75" s="42"/>
    </row>
    <row r="76" spans="2:9" ht="45" customHeight="1" x14ac:dyDescent="0.2">
      <c r="B76" s="228"/>
      <c r="C76" s="231"/>
      <c r="D76" s="232" t="s">
        <v>108</v>
      </c>
      <c r="E76" s="228"/>
      <c r="F76" s="228"/>
      <c r="G76" s="228"/>
      <c r="H76" s="229"/>
      <c r="I76" s="229"/>
    </row>
    <row r="77" spans="2:9" ht="45" customHeight="1" x14ac:dyDescent="0.2">
      <c r="B77" s="228" t="s">
        <v>749</v>
      </c>
      <c r="C77" s="228" t="s">
        <v>93</v>
      </c>
      <c r="D77" s="14" t="s">
        <v>710</v>
      </c>
      <c r="E77" s="228" t="s">
        <v>98</v>
      </c>
      <c r="F77" s="228">
        <v>1</v>
      </c>
      <c r="G77" s="228">
        <v>9</v>
      </c>
      <c r="H77" s="229"/>
      <c r="I77" s="229"/>
    </row>
    <row r="78" spans="2:9" ht="45" customHeight="1" x14ac:dyDescent="0.2">
      <c r="B78" s="228" t="s">
        <v>750</v>
      </c>
      <c r="C78" s="228" t="s">
        <v>109</v>
      </c>
      <c r="D78" s="14" t="s">
        <v>107</v>
      </c>
      <c r="E78" s="228" t="s">
        <v>98</v>
      </c>
      <c r="F78" s="228">
        <v>1</v>
      </c>
      <c r="G78" s="228">
        <v>6</v>
      </c>
      <c r="H78" s="229"/>
      <c r="I78" s="229"/>
    </row>
    <row r="79" spans="2:9" ht="45" customHeight="1" thickBot="1" x14ac:dyDescent="0.25">
      <c r="B79" s="228" t="s">
        <v>851</v>
      </c>
      <c r="C79" s="228" t="s">
        <v>838</v>
      </c>
      <c r="D79" s="14" t="s">
        <v>837</v>
      </c>
      <c r="E79" s="228" t="s">
        <v>98</v>
      </c>
      <c r="F79" s="228">
        <v>1</v>
      </c>
      <c r="G79" s="228">
        <v>1</v>
      </c>
      <c r="H79" s="229"/>
      <c r="I79" s="229"/>
    </row>
    <row r="80" spans="2:9" ht="45" customHeight="1" x14ac:dyDescent="0.2">
      <c r="B80" s="21" t="s">
        <v>59</v>
      </c>
      <c r="C80" s="21"/>
      <c r="D80" s="154" t="s">
        <v>719</v>
      </c>
      <c r="E80" s="41"/>
      <c r="F80" s="41"/>
      <c r="G80" s="41"/>
      <c r="H80" s="42"/>
      <c r="I80" s="42"/>
    </row>
    <row r="81" spans="2:9" ht="45" customHeight="1" x14ac:dyDescent="0.2">
      <c r="B81" s="228"/>
      <c r="C81" s="231"/>
      <c r="D81" s="232" t="s">
        <v>108</v>
      </c>
      <c r="E81" s="228"/>
      <c r="F81" s="228"/>
      <c r="G81" s="228"/>
      <c r="H81" s="229"/>
      <c r="I81" s="229"/>
    </row>
    <row r="82" spans="2:9" ht="45" customHeight="1" x14ac:dyDescent="0.2">
      <c r="B82" s="228" t="s">
        <v>751</v>
      </c>
      <c r="C82" s="228" t="s">
        <v>93</v>
      </c>
      <c r="D82" s="14" t="s">
        <v>710</v>
      </c>
      <c r="E82" s="228" t="s">
        <v>98</v>
      </c>
      <c r="F82" s="228">
        <v>2</v>
      </c>
      <c r="G82" s="228">
        <v>9</v>
      </c>
      <c r="H82" s="229"/>
      <c r="I82" s="229"/>
    </row>
    <row r="83" spans="2:9" ht="45" customHeight="1" x14ac:dyDescent="0.2">
      <c r="B83" s="228" t="s">
        <v>752</v>
      </c>
      <c r="C83" s="228" t="s">
        <v>109</v>
      </c>
      <c r="D83" s="14" t="s">
        <v>107</v>
      </c>
      <c r="E83" s="228" t="s">
        <v>98</v>
      </c>
      <c r="F83" s="228">
        <v>2</v>
      </c>
      <c r="G83" s="228">
        <v>6</v>
      </c>
      <c r="H83" s="229"/>
      <c r="I83" s="229"/>
    </row>
    <row r="84" spans="2:9" ht="45" customHeight="1" thickBot="1" x14ac:dyDescent="0.25">
      <c r="B84" s="228" t="s">
        <v>852</v>
      </c>
      <c r="C84" s="228" t="s">
        <v>838</v>
      </c>
      <c r="D84" s="14" t="s">
        <v>837</v>
      </c>
      <c r="E84" s="228" t="s">
        <v>98</v>
      </c>
      <c r="F84" s="228">
        <v>2</v>
      </c>
      <c r="G84" s="228">
        <v>1</v>
      </c>
      <c r="H84" s="229"/>
      <c r="I84" s="229"/>
    </row>
    <row r="85" spans="2:9" ht="45" customHeight="1" x14ac:dyDescent="0.2">
      <c r="B85" s="230" t="s">
        <v>61</v>
      </c>
      <c r="C85" s="21"/>
      <c r="D85" s="154" t="s">
        <v>124</v>
      </c>
      <c r="E85" s="41"/>
      <c r="F85" s="41"/>
      <c r="G85" s="41"/>
      <c r="H85" s="42"/>
      <c r="I85" s="42"/>
    </row>
    <row r="86" spans="2:9" ht="45" customHeight="1" x14ac:dyDescent="0.2">
      <c r="B86" s="228"/>
      <c r="C86" s="231"/>
      <c r="D86" s="232" t="s">
        <v>108</v>
      </c>
      <c r="E86" s="228"/>
      <c r="F86" s="228"/>
      <c r="G86" s="228"/>
      <c r="H86" s="229"/>
      <c r="I86" s="229"/>
    </row>
    <row r="87" spans="2:9" ht="45" customHeight="1" x14ac:dyDescent="0.2">
      <c r="B87" s="228" t="s">
        <v>126</v>
      </c>
      <c r="C87" s="228" t="s">
        <v>93</v>
      </c>
      <c r="D87" s="14" t="s">
        <v>710</v>
      </c>
      <c r="E87" s="228" t="s">
        <v>98</v>
      </c>
      <c r="F87" s="228">
        <v>6</v>
      </c>
      <c r="G87" s="228">
        <v>9</v>
      </c>
      <c r="H87" s="229"/>
      <c r="I87" s="229"/>
    </row>
    <row r="88" spans="2:9" ht="45" customHeight="1" x14ac:dyDescent="0.2">
      <c r="B88" s="228" t="s">
        <v>127</v>
      </c>
      <c r="C88" s="228" t="s">
        <v>109</v>
      </c>
      <c r="D88" s="14" t="s">
        <v>107</v>
      </c>
      <c r="E88" s="228" t="s">
        <v>98</v>
      </c>
      <c r="F88" s="228">
        <v>6</v>
      </c>
      <c r="G88" s="228">
        <v>6</v>
      </c>
      <c r="H88" s="229"/>
      <c r="I88" s="229"/>
    </row>
    <row r="89" spans="2:9" ht="45" customHeight="1" thickBot="1" x14ac:dyDescent="0.25">
      <c r="B89" s="228" t="s">
        <v>853</v>
      </c>
      <c r="C89" s="228" t="s">
        <v>838</v>
      </c>
      <c r="D89" s="14" t="s">
        <v>837</v>
      </c>
      <c r="E89" s="228" t="s">
        <v>98</v>
      </c>
      <c r="F89" s="228">
        <v>6</v>
      </c>
      <c r="G89" s="228">
        <v>1</v>
      </c>
      <c r="H89" s="229"/>
      <c r="I89" s="229"/>
    </row>
    <row r="90" spans="2:9" ht="45" customHeight="1" x14ac:dyDescent="0.2">
      <c r="B90" s="21" t="s">
        <v>713</v>
      </c>
      <c r="C90" s="21"/>
      <c r="D90" s="154" t="s">
        <v>720</v>
      </c>
      <c r="E90" s="41"/>
      <c r="F90" s="41"/>
      <c r="G90" s="41"/>
      <c r="H90" s="42"/>
      <c r="I90" s="42"/>
    </row>
    <row r="91" spans="2:9" ht="45" customHeight="1" x14ac:dyDescent="0.2">
      <c r="B91" s="228"/>
      <c r="C91" s="231"/>
      <c r="D91" s="232" t="s">
        <v>108</v>
      </c>
      <c r="E91" s="228"/>
      <c r="F91" s="228"/>
      <c r="G91" s="228"/>
      <c r="H91" s="229"/>
      <c r="I91" s="229"/>
    </row>
    <row r="92" spans="2:9" ht="45" customHeight="1" x14ac:dyDescent="0.2">
      <c r="B92" s="228" t="s">
        <v>753</v>
      </c>
      <c r="C92" s="228" t="s">
        <v>93</v>
      </c>
      <c r="D92" s="14" t="s">
        <v>710</v>
      </c>
      <c r="E92" s="228" t="s">
        <v>98</v>
      </c>
      <c r="F92" s="228">
        <v>1</v>
      </c>
      <c r="G92" s="228">
        <v>9</v>
      </c>
      <c r="H92" s="229"/>
      <c r="I92" s="229"/>
    </row>
    <row r="93" spans="2:9" ht="45" customHeight="1" x14ac:dyDescent="0.2">
      <c r="B93" s="228" t="s">
        <v>754</v>
      </c>
      <c r="C93" s="228" t="s">
        <v>109</v>
      </c>
      <c r="D93" s="14" t="s">
        <v>107</v>
      </c>
      <c r="E93" s="228" t="s">
        <v>98</v>
      </c>
      <c r="F93" s="228">
        <v>1</v>
      </c>
      <c r="G93" s="228">
        <v>6</v>
      </c>
      <c r="H93" s="229"/>
      <c r="I93" s="229"/>
    </row>
    <row r="94" spans="2:9" ht="45" customHeight="1" thickBot="1" x14ac:dyDescent="0.25">
      <c r="B94" s="228" t="s">
        <v>854</v>
      </c>
      <c r="C94" s="228" t="s">
        <v>838</v>
      </c>
      <c r="D94" s="14" t="s">
        <v>837</v>
      </c>
      <c r="E94" s="228" t="s">
        <v>98</v>
      </c>
      <c r="F94" s="228">
        <v>1</v>
      </c>
      <c r="G94" s="228">
        <v>1</v>
      </c>
      <c r="H94" s="229"/>
      <c r="I94" s="229"/>
    </row>
    <row r="95" spans="2:9" ht="45" customHeight="1" x14ac:dyDescent="0.2">
      <c r="B95" s="21" t="s">
        <v>714</v>
      </c>
      <c r="C95" s="21"/>
      <c r="D95" s="154" t="s">
        <v>721</v>
      </c>
      <c r="E95" s="41"/>
      <c r="F95" s="41"/>
      <c r="G95" s="41"/>
      <c r="H95" s="42"/>
      <c r="I95" s="42"/>
    </row>
    <row r="96" spans="2:9" ht="45" customHeight="1" x14ac:dyDescent="0.2">
      <c r="B96" s="228"/>
      <c r="C96" s="231"/>
      <c r="D96" s="232" t="s">
        <v>108</v>
      </c>
      <c r="E96" s="228"/>
      <c r="F96" s="228"/>
      <c r="G96" s="228"/>
      <c r="H96" s="229"/>
      <c r="I96" s="229"/>
    </row>
    <row r="97" spans="2:9" ht="45" customHeight="1" x14ac:dyDescent="0.2">
      <c r="B97" s="228" t="s">
        <v>755</v>
      </c>
      <c r="C97" s="228" t="s">
        <v>93</v>
      </c>
      <c r="D97" s="14" t="s">
        <v>710</v>
      </c>
      <c r="E97" s="228" t="s">
        <v>98</v>
      </c>
      <c r="F97" s="228">
        <v>1</v>
      </c>
      <c r="G97" s="228">
        <v>9</v>
      </c>
      <c r="H97" s="229"/>
      <c r="I97" s="229"/>
    </row>
    <row r="98" spans="2:9" ht="45" customHeight="1" x14ac:dyDescent="0.2">
      <c r="B98" s="228" t="s">
        <v>756</v>
      </c>
      <c r="C98" s="228" t="s">
        <v>109</v>
      </c>
      <c r="D98" s="14" t="s">
        <v>107</v>
      </c>
      <c r="E98" s="228" t="s">
        <v>98</v>
      </c>
      <c r="F98" s="228">
        <v>1</v>
      </c>
      <c r="G98" s="228">
        <v>6</v>
      </c>
      <c r="H98" s="229"/>
      <c r="I98" s="229"/>
    </row>
    <row r="99" spans="2:9" ht="45" customHeight="1" thickBot="1" x14ac:dyDescent="0.25">
      <c r="B99" s="228" t="s">
        <v>855</v>
      </c>
      <c r="C99" s="228" t="s">
        <v>838</v>
      </c>
      <c r="D99" s="14" t="s">
        <v>837</v>
      </c>
      <c r="E99" s="228" t="s">
        <v>98</v>
      </c>
      <c r="F99" s="228">
        <v>1</v>
      </c>
      <c r="G99" s="228">
        <v>1</v>
      </c>
      <c r="H99" s="229"/>
      <c r="I99" s="229"/>
    </row>
    <row r="100" spans="2:9" ht="45" customHeight="1" x14ac:dyDescent="0.2">
      <c r="B100" s="21" t="s">
        <v>715</v>
      </c>
      <c r="C100" s="21"/>
      <c r="D100" s="154" t="s">
        <v>722</v>
      </c>
      <c r="E100" s="41"/>
      <c r="F100" s="41"/>
      <c r="G100" s="41"/>
      <c r="H100" s="42"/>
      <c r="I100" s="42"/>
    </row>
    <row r="101" spans="2:9" ht="45" customHeight="1" x14ac:dyDescent="0.2">
      <c r="B101" s="228"/>
      <c r="C101" s="231"/>
      <c r="D101" s="232" t="s">
        <v>108</v>
      </c>
      <c r="E101" s="228"/>
      <c r="F101" s="228"/>
      <c r="G101" s="228"/>
      <c r="H101" s="229"/>
      <c r="I101" s="229"/>
    </row>
    <row r="102" spans="2:9" ht="45" customHeight="1" x14ac:dyDescent="0.2">
      <c r="B102" s="228" t="s">
        <v>757</v>
      </c>
      <c r="C102" s="228" t="s">
        <v>93</v>
      </c>
      <c r="D102" s="14" t="s">
        <v>710</v>
      </c>
      <c r="E102" s="228" t="s">
        <v>98</v>
      </c>
      <c r="F102" s="228">
        <v>2</v>
      </c>
      <c r="G102" s="228">
        <v>9</v>
      </c>
      <c r="H102" s="229"/>
      <c r="I102" s="229"/>
    </row>
    <row r="103" spans="2:9" ht="45" customHeight="1" x14ac:dyDescent="0.2">
      <c r="B103" s="228" t="s">
        <v>758</v>
      </c>
      <c r="C103" s="228" t="s">
        <v>109</v>
      </c>
      <c r="D103" s="14" t="s">
        <v>107</v>
      </c>
      <c r="E103" s="228" t="s">
        <v>98</v>
      </c>
      <c r="F103" s="228">
        <v>2</v>
      </c>
      <c r="G103" s="228">
        <v>6</v>
      </c>
      <c r="H103" s="229"/>
      <c r="I103" s="229"/>
    </row>
    <row r="104" spans="2:9" ht="45" customHeight="1" thickBot="1" x14ac:dyDescent="0.25">
      <c r="B104" s="228" t="s">
        <v>856</v>
      </c>
      <c r="C104" s="228" t="s">
        <v>838</v>
      </c>
      <c r="D104" s="14" t="s">
        <v>837</v>
      </c>
      <c r="E104" s="228" t="s">
        <v>98</v>
      </c>
      <c r="F104" s="228">
        <v>2</v>
      </c>
      <c r="G104" s="228">
        <v>1</v>
      </c>
      <c r="H104" s="229"/>
      <c r="I104" s="229"/>
    </row>
    <row r="105" spans="2:9" ht="45" customHeight="1" x14ac:dyDescent="0.2">
      <c r="B105" s="21" t="s">
        <v>759</v>
      </c>
      <c r="C105" s="21"/>
      <c r="D105" s="154" t="s">
        <v>834</v>
      </c>
      <c r="E105" s="41"/>
      <c r="F105" s="41"/>
      <c r="G105" s="41"/>
      <c r="H105" s="42"/>
      <c r="I105" s="42"/>
    </row>
    <row r="106" spans="2:9" ht="45" customHeight="1" x14ac:dyDescent="0.2">
      <c r="B106" s="13"/>
      <c r="C106" s="13"/>
      <c r="D106" s="233" t="s">
        <v>104</v>
      </c>
      <c r="E106" s="13"/>
      <c r="F106" s="13"/>
      <c r="G106" s="13"/>
      <c r="H106" s="37"/>
      <c r="I106" s="37"/>
    </row>
    <row r="107" spans="2:9" ht="45" customHeight="1" x14ac:dyDescent="0.2">
      <c r="B107" s="13" t="s">
        <v>760</v>
      </c>
      <c r="C107" s="228" t="s">
        <v>93</v>
      </c>
      <c r="D107" s="14" t="s">
        <v>105</v>
      </c>
      <c r="E107" s="13" t="s">
        <v>98</v>
      </c>
      <c r="F107" s="13">
        <v>3</v>
      </c>
      <c r="G107" s="13">
        <v>36</v>
      </c>
      <c r="H107" s="37"/>
      <c r="I107" s="37"/>
    </row>
    <row r="108" spans="2:9" ht="45" customHeight="1" x14ac:dyDescent="0.2">
      <c r="B108" s="13"/>
      <c r="C108" s="13"/>
      <c r="D108" s="233" t="s">
        <v>106</v>
      </c>
      <c r="E108" s="13"/>
      <c r="F108" s="13"/>
      <c r="G108" s="13"/>
      <c r="H108" s="37"/>
      <c r="I108" s="37"/>
    </row>
    <row r="109" spans="2:9" ht="45" customHeight="1" x14ac:dyDescent="0.2">
      <c r="B109" s="13" t="s">
        <v>857</v>
      </c>
      <c r="C109" s="228" t="s">
        <v>93</v>
      </c>
      <c r="D109" s="14" t="s">
        <v>836</v>
      </c>
      <c r="E109" s="13" t="s">
        <v>98</v>
      </c>
      <c r="F109" s="13">
        <v>5</v>
      </c>
      <c r="G109" s="13">
        <v>6</v>
      </c>
      <c r="H109" s="37"/>
      <c r="I109" s="37"/>
    </row>
    <row r="110" spans="2:9" ht="45" customHeight="1" x14ac:dyDescent="0.2">
      <c r="B110" s="13" t="s">
        <v>858</v>
      </c>
      <c r="C110" s="228" t="s">
        <v>109</v>
      </c>
      <c r="D110" s="14" t="s">
        <v>107</v>
      </c>
      <c r="E110" s="13" t="s">
        <v>98</v>
      </c>
      <c r="F110" s="13">
        <v>5</v>
      </c>
      <c r="G110" s="228">
        <v>3</v>
      </c>
      <c r="H110" s="229"/>
      <c r="I110" s="37"/>
    </row>
    <row r="111" spans="2:9" ht="45" customHeight="1" thickBot="1" x14ac:dyDescent="0.25">
      <c r="B111" s="13" t="s">
        <v>859</v>
      </c>
      <c r="C111" s="228" t="s">
        <v>838</v>
      </c>
      <c r="D111" s="14" t="s">
        <v>837</v>
      </c>
      <c r="E111" s="13" t="s">
        <v>98</v>
      </c>
      <c r="F111" s="13">
        <v>5</v>
      </c>
      <c r="G111" s="228">
        <v>1</v>
      </c>
      <c r="H111" s="229"/>
      <c r="I111" s="37"/>
    </row>
    <row r="112" spans="2:9" ht="45" customHeight="1" x14ac:dyDescent="0.2">
      <c r="B112" s="21" t="s">
        <v>761</v>
      </c>
      <c r="C112" s="21"/>
      <c r="D112" s="154" t="s">
        <v>125</v>
      </c>
      <c r="E112" s="41"/>
      <c r="F112" s="41"/>
      <c r="G112" s="41"/>
      <c r="H112" s="42"/>
      <c r="I112" s="42"/>
    </row>
    <row r="113" spans="2:9" ht="45" customHeight="1" x14ac:dyDescent="0.2">
      <c r="B113" s="231"/>
      <c r="C113" s="24"/>
      <c r="D113" s="232" t="s">
        <v>96</v>
      </c>
      <c r="E113" s="228"/>
      <c r="F113" s="228"/>
      <c r="G113" s="228"/>
      <c r="H113" s="229"/>
      <c r="I113" s="229"/>
    </row>
    <row r="114" spans="2:9" ht="45" customHeight="1" x14ac:dyDescent="0.2">
      <c r="B114" s="13" t="s">
        <v>762</v>
      </c>
      <c r="C114" s="228" t="s">
        <v>93</v>
      </c>
      <c r="D114" s="14" t="s">
        <v>97</v>
      </c>
      <c r="E114" s="13" t="s">
        <v>98</v>
      </c>
      <c r="F114" s="13">
        <v>3</v>
      </c>
      <c r="G114" s="13">
        <v>30</v>
      </c>
      <c r="H114" s="229"/>
      <c r="I114" s="229"/>
    </row>
    <row r="115" spans="2:9" ht="45" customHeight="1" x14ac:dyDescent="0.2">
      <c r="B115" s="13" t="s">
        <v>763</v>
      </c>
      <c r="C115" s="13" t="s">
        <v>109</v>
      </c>
      <c r="D115" s="14" t="s">
        <v>99</v>
      </c>
      <c r="E115" s="13" t="s">
        <v>98</v>
      </c>
      <c r="F115" s="13">
        <v>3</v>
      </c>
      <c r="G115" s="13">
        <v>6</v>
      </c>
      <c r="H115" s="229"/>
      <c r="I115" s="229"/>
    </row>
    <row r="116" spans="2:9" ht="45" customHeight="1" x14ac:dyDescent="0.2">
      <c r="B116" s="13" t="s">
        <v>764</v>
      </c>
      <c r="C116" s="13" t="s">
        <v>838</v>
      </c>
      <c r="D116" s="14" t="s">
        <v>100</v>
      </c>
      <c r="E116" s="13" t="s">
        <v>98</v>
      </c>
      <c r="F116" s="13">
        <v>3</v>
      </c>
      <c r="G116" s="13">
        <v>2</v>
      </c>
      <c r="H116" s="37"/>
      <c r="I116" s="37"/>
    </row>
    <row r="117" spans="2:9" ht="45" customHeight="1" x14ac:dyDescent="0.2">
      <c r="B117" s="13" t="s">
        <v>765</v>
      </c>
      <c r="C117" s="13"/>
      <c r="D117" s="233" t="s">
        <v>711</v>
      </c>
      <c r="E117" s="13" t="s">
        <v>98</v>
      </c>
      <c r="F117" s="13">
        <v>6</v>
      </c>
      <c r="G117" s="13">
        <v>1</v>
      </c>
      <c r="H117" s="37"/>
      <c r="I117" s="37"/>
    </row>
    <row r="118" spans="2:9" ht="45" customHeight="1" x14ac:dyDescent="0.2">
      <c r="B118" s="13" t="s">
        <v>766</v>
      </c>
      <c r="C118" s="15"/>
      <c r="D118" s="233" t="s">
        <v>712</v>
      </c>
      <c r="E118" s="13" t="s">
        <v>98</v>
      </c>
      <c r="F118" s="13">
        <v>3</v>
      </c>
      <c r="G118" s="13">
        <v>1</v>
      </c>
      <c r="H118" s="37"/>
      <c r="I118" s="37"/>
    </row>
    <row r="119" spans="2:9" ht="45" customHeight="1" x14ac:dyDescent="0.2">
      <c r="B119" s="13" t="s">
        <v>767</v>
      </c>
      <c r="C119" s="13" t="s">
        <v>101</v>
      </c>
      <c r="D119" s="14" t="s">
        <v>102</v>
      </c>
      <c r="E119" s="13" t="s">
        <v>98</v>
      </c>
      <c r="F119" s="13">
        <v>3</v>
      </c>
      <c r="G119" s="13">
        <v>36</v>
      </c>
      <c r="H119" s="37"/>
      <c r="I119" s="37"/>
    </row>
    <row r="120" spans="2:9" ht="45" customHeight="1" x14ac:dyDescent="0.2">
      <c r="B120" s="13" t="s">
        <v>768</v>
      </c>
      <c r="C120" s="13" t="s">
        <v>101</v>
      </c>
      <c r="D120" s="14" t="s">
        <v>103</v>
      </c>
      <c r="E120" s="13" t="s">
        <v>98</v>
      </c>
      <c r="F120" s="13">
        <v>3</v>
      </c>
      <c r="G120" s="13">
        <v>36</v>
      </c>
      <c r="H120" s="37"/>
      <c r="I120" s="37"/>
    </row>
    <row r="121" spans="2:9" ht="45" customHeight="1" x14ac:dyDescent="0.2">
      <c r="B121" s="13"/>
      <c r="C121" s="13"/>
      <c r="D121" s="233" t="s">
        <v>104</v>
      </c>
      <c r="E121" s="13"/>
      <c r="F121" s="13"/>
      <c r="G121" s="13"/>
      <c r="H121" s="37"/>
      <c r="I121" s="37"/>
    </row>
    <row r="122" spans="2:9" ht="45" customHeight="1" x14ac:dyDescent="0.2">
      <c r="B122" s="13" t="s">
        <v>769</v>
      </c>
      <c r="C122" s="228" t="s">
        <v>93</v>
      </c>
      <c r="D122" s="14" t="s">
        <v>105</v>
      </c>
      <c r="E122" s="13" t="s">
        <v>98</v>
      </c>
      <c r="F122" s="13">
        <v>3</v>
      </c>
      <c r="G122" s="13">
        <v>36</v>
      </c>
      <c r="H122" s="37"/>
      <c r="I122" s="37"/>
    </row>
    <row r="123" spans="2:9" ht="45" customHeight="1" x14ac:dyDescent="0.2">
      <c r="B123" s="13"/>
      <c r="C123" s="13"/>
      <c r="D123" s="233" t="s">
        <v>106</v>
      </c>
      <c r="E123" s="13"/>
      <c r="F123" s="13"/>
      <c r="G123" s="13"/>
      <c r="H123" s="37"/>
      <c r="I123" s="37"/>
    </row>
    <row r="124" spans="2:9" ht="45" customHeight="1" thickBot="1" x14ac:dyDescent="0.25">
      <c r="B124" s="13" t="s">
        <v>770</v>
      </c>
      <c r="C124" s="228" t="s">
        <v>93</v>
      </c>
      <c r="D124" s="14" t="s">
        <v>107</v>
      </c>
      <c r="E124" s="13" t="s">
        <v>98</v>
      </c>
      <c r="F124" s="13">
        <v>5</v>
      </c>
      <c r="G124" s="13">
        <v>6</v>
      </c>
      <c r="H124" s="37"/>
      <c r="I124" s="37"/>
    </row>
    <row r="125" spans="2:9" ht="45.6" customHeight="1" thickBot="1" x14ac:dyDescent="0.25">
      <c r="B125" s="19" t="s">
        <v>63</v>
      </c>
      <c r="C125" s="19"/>
      <c r="D125" s="19"/>
      <c r="E125" s="19"/>
      <c r="F125" s="19"/>
      <c r="G125" s="20"/>
      <c r="H125" s="49"/>
      <c r="I125" s="49"/>
    </row>
  </sheetData>
  <mergeCells count="2">
    <mergeCell ref="E3:G3"/>
    <mergeCell ref="B2:H2"/>
  </mergeCells>
  <phoneticPr fontId="25" type="noConversion"/>
  <printOptions horizontalCentered="1"/>
  <pageMargins left="0.19685039370078741" right="3.937007874015748E-2" top="0.19685039370078741" bottom="0" header="0.31496062992125984" footer="3.937007874015748E-2"/>
  <pageSetup paperSize="9" scale="73" firstPageNumber="24" fitToHeight="0" orientation="portrait" useFirstPageNumber="1" r:id="rId1"/>
  <headerFooter>
    <oddFooter>&amp;R&amp;"Arial,Regular"&amp;P</oddFooter>
  </headerFooter>
  <rowBreaks count="2" manualBreakCount="2">
    <brk id="59" min="1" max="8" man="1"/>
    <brk id="104" min="1" max="8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CB114-D850-4A84-959F-410DD1FAA191}">
  <sheetPr>
    <tabColor rgb="FFFFFF00"/>
    <pageSetUpPr fitToPage="1"/>
  </sheetPr>
  <dimension ref="B1:R77"/>
  <sheetViews>
    <sheetView tabSelected="1" view="pageBreakPreview" topLeftCell="A33" zoomScaleNormal="100" zoomScaleSheetLayoutView="100" workbookViewId="0">
      <selection activeCell="P13" sqref="P13"/>
    </sheetView>
  </sheetViews>
  <sheetFormatPr defaultColWidth="9.140625" defaultRowHeight="14.25" x14ac:dyDescent="0.2"/>
  <cols>
    <col min="1" max="1" width="1.140625" style="255" customWidth="1"/>
    <col min="2" max="2" width="7.85546875" style="255" customWidth="1"/>
    <col min="3" max="3" width="11.7109375" style="255" customWidth="1"/>
    <col min="4" max="4" width="52.7109375" style="255" customWidth="1"/>
    <col min="5" max="5" width="8.42578125" style="255" bestFit="1" customWidth="1"/>
    <col min="6" max="6" width="10.140625" style="255" customWidth="1"/>
    <col min="7" max="7" width="13.7109375" style="255" customWidth="1"/>
    <col min="8" max="8" width="15.28515625" style="255" bestFit="1" customWidth="1"/>
    <col min="9" max="9" width="17.140625" style="256" customWidth="1"/>
    <col min="10" max="16384" width="9.140625" style="255"/>
  </cols>
  <sheetData>
    <row r="1" spans="2:9" ht="18" x14ac:dyDescent="0.25">
      <c r="B1" s="2"/>
      <c r="C1" s="2"/>
      <c r="D1" s="7"/>
      <c r="E1" s="1"/>
      <c r="F1" s="1"/>
      <c r="G1" s="254"/>
    </row>
    <row r="2" spans="2:9" s="238" customFormat="1" ht="25.9" customHeight="1" x14ac:dyDescent="0.2">
      <c r="B2" s="360" t="s">
        <v>0</v>
      </c>
      <c r="C2" s="360"/>
      <c r="D2" s="360"/>
      <c r="E2" s="360"/>
      <c r="F2" s="360"/>
      <c r="G2" s="360"/>
      <c r="H2" s="360"/>
    </row>
    <row r="3" spans="2:9" ht="29.25" customHeight="1" x14ac:dyDescent="0.2">
      <c r="B3" s="210" t="s">
        <v>21</v>
      </c>
      <c r="C3" s="257"/>
      <c r="D3" s="240" t="s">
        <v>771</v>
      </c>
      <c r="E3" s="361" t="s">
        <v>2</v>
      </c>
      <c r="F3" s="362"/>
      <c r="G3" s="347" t="str">
        <f>[1]SUMMARY!F4</f>
        <v xml:space="preserve">OR TAMBO &amp; ALFRED NZO </v>
      </c>
      <c r="H3" s="347"/>
    </row>
    <row r="4" spans="2:9" x14ac:dyDescent="0.2">
      <c r="B4" s="2" t="s">
        <v>22</v>
      </c>
      <c r="D4" s="2" t="s">
        <v>772</v>
      </c>
      <c r="E4" s="2"/>
      <c r="F4" s="2"/>
      <c r="G4" s="209" t="str">
        <f>[1]SUMMARY!F5</f>
        <v>Cluster 1</v>
      </c>
      <c r="H4" s="11"/>
    </row>
    <row r="5" spans="2:9" x14ac:dyDescent="0.2">
      <c r="B5" s="2"/>
      <c r="C5" s="2"/>
      <c r="D5" s="2"/>
      <c r="E5" s="2"/>
      <c r="F5" s="2"/>
      <c r="G5" s="254"/>
    </row>
    <row r="6" spans="2:9" s="3" customFormat="1" ht="15" x14ac:dyDescent="0.25">
      <c r="B6" s="3" t="s">
        <v>773</v>
      </c>
      <c r="D6" s="258" t="s">
        <v>774</v>
      </c>
      <c r="E6" s="259"/>
      <c r="F6" s="259"/>
      <c r="G6" s="259"/>
      <c r="H6" s="259"/>
      <c r="I6" s="260"/>
    </row>
    <row r="7" spans="2:9" ht="6" customHeight="1" thickBot="1" x14ac:dyDescent="0.25">
      <c r="B7" s="4"/>
      <c r="C7" s="4"/>
      <c r="D7" s="4"/>
      <c r="E7" s="4"/>
      <c r="F7" s="4"/>
      <c r="G7" s="254"/>
    </row>
    <row r="8" spans="2:9" s="257" customFormat="1" ht="44.25" customHeight="1" thickBot="1" x14ac:dyDescent="0.3">
      <c r="B8" s="261" t="s">
        <v>25</v>
      </c>
      <c r="C8" s="261" t="s">
        <v>26</v>
      </c>
      <c r="D8" s="261" t="s">
        <v>8</v>
      </c>
      <c r="E8" s="261" t="s">
        <v>27</v>
      </c>
      <c r="F8" s="10" t="s">
        <v>860</v>
      </c>
      <c r="G8" s="10" t="s">
        <v>861</v>
      </c>
      <c r="H8" s="10" t="s">
        <v>862</v>
      </c>
      <c r="I8" s="262"/>
    </row>
    <row r="9" spans="2:9" s="257" customFormat="1" ht="49.5" customHeight="1" x14ac:dyDescent="0.25">
      <c r="B9" s="263">
        <v>1</v>
      </c>
      <c r="C9" s="263" t="s">
        <v>775</v>
      </c>
      <c r="D9" s="264" t="s">
        <v>776</v>
      </c>
      <c r="E9" s="265"/>
      <c r="F9" s="265"/>
      <c r="G9" s="266"/>
      <c r="H9" s="266"/>
      <c r="I9" s="262"/>
    </row>
    <row r="10" spans="2:9" s="257" customFormat="1" ht="19.5" customHeight="1" x14ac:dyDescent="0.25">
      <c r="B10" s="13" t="s">
        <v>30</v>
      </c>
      <c r="C10" s="267"/>
      <c r="D10" s="14" t="s">
        <v>777</v>
      </c>
      <c r="E10" s="13" t="s">
        <v>778</v>
      </c>
      <c r="F10" s="268">
        <v>300</v>
      </c>
      <c r="G10" s="269"/>
      <c r="H10" s="270"/>
      <c r="I10" s="271"/>
    </row>
    <row r="11" spans="2:9" s="257" customFormat="1" x14ac:dyDescent="0.25">
      <c r="B11" s="13" t="s">
        <v>33</v>
      </c>
      <c r="C11" s="267"/>
      <c r="D11" s="14" t="s">
        <v>779</v>
      </c>
      <c r="E11" s="13" t="s">
        <v>778</v>
      </c>
      <c r="F11" s="268">
        <v>600</v>
      </c>
      <c r="G11" s="269"/>
      <c r="H11" s="270"/>
      <c r="I11" s="262"/>
    </row>
    <row r="12" spans="2:9" s="257" customFormat="1" ht="19.5" customHeight="1" x14ac:dyDescent="0.25">
      <c r="B12" s="13" t="s">
        <v>35</v>
      </c>
      <c r="C12" s="267"/>
      <c r="D12" s="14" t="s">
        <v>780</v>
      </c>
      <c r="E12" s="13" t="s">
        <v>778</v>
      </c>
      <c r="F12" s="268">
        <v>430</v>
      </c>
      <c r="G12" s="269"/>
      <c r="H12" s="270"/>
      <c r="I12" s="262"/>
    </row>
    <row r="13" spans="2:9" s="257" customFormat="1" ht="19.5" customHeight="1" x14ac:dyDescent="0.25">
      <c r="B13" s="13" t="s">
        <v>37</v>
      </c>
      <c r="C13" s="267"/>
      <c r="D13" s="28" t="s">
        <v>781</v>
      </c>
      <c r="E13" s="13" t="s">
        <v>778</v>
      </c>
      <c r="F13" s="268">
        <v>850</v>
      </c>
      <c r="G13" s="269"/>
      <c r="H13" s="270"/>
      <c r="I13" s="262"/>
    </row>
    <row r="14" spans="2:9" s="257" customFormat="1" ht="19.5" customHeight="1" x14ac:dyDescent="0.25">
      <c r="B14" s="13" t="s">
        <v>39</v>
      </c>
      <c r="C14" s="267"/>
      <c r="D14" s="14" t="s">
        <v>782</v>
      </c>
      <c r="E14" s="13" t="s">
        <v>778</v>
      </c>
      <c r="F14" s="268">
        <v>500</v>
      </c>
      <c r="G14" s="269"/>
      <c r="H14" s="270"/>
      <c r="I14" s="262"/>
    </row>
    <row r="15" spans="2:9" s="257" customFormat="1" ht="19.5" customHeight="1" x14ac:dyDescent="0.25">
      <c r="B15" s="13" t="s">
        <v>41</v>
      </c>
      <c r="C15" s="267"/>
      <c r="D15" s="14" t="s">
        <v>172</v>
      </c>
      <c r="E15" s="13" t="s">
        <v>778</v>
      </c>
      <c r="F15" s="268">
        <v>990</v>
      </c>
      <c r="G15" s="269"/>
      <c r="H15" s="270"/>
      <c r="I15" s="262"/>
    </row>
    <row r="16" spans="2:9" s="257" customFormat="1" ht="51" x14ac:dyDescent="0.25">
      <c r="B16" s="15"/>
      <c r="C16" s="263" t="s">
        <v>775</v>
      </c>
      <c r="D16" s="264" t="s">
        <v>783</v>
      </c>
      <c r="E16" s="228"/>
      <c r="F16" s="272"/>
      <c r="G16" s="273"/>
      <c r="H16" s="274"/>
      <c r="I16" s="262"/>
    </row>
    <row r="17" spans="2:9" s="257" customFormat="1" ht="19.5" customHeight="1" x14ac:dyDescent="0.25">
      <c r="B17" s="13" t="s">
        <v>30</v>
      </c>
      <c r="C17" s="267"/>
      <c r="D17" s="14" t="s">
        <v>777</v>
      </c>
      <c r="E17" s="13" t="s">
        <v>778</v>
      </c>
      <c r="F17" s="268">
        <v>300</v>
      </c>
      <c r="G17" s="269"/>
      <c r="H17" s="270"/>
      <c r="I17" s="262"/>
    </row>
    <row r="18" spans="2:9" s="257" customFormat="1" x14ac:dyDescent="0.25">
      <c r="B18" s="13" t="s">
        <v>33</v>
      </c>
      <c r="C18" s="267"/>
      <c r="D18" s="14" t="s">
        <v>779</v>
      </c>
      <c r="E18" s="13" t="s">
        <v>778</v>
      </c>
      <c r="F18" s="268">
        <v>600</v>
      </c>
      <c r="G18" s="269"/>
      <c r="H18" s="270"/>
      <c r="I18" s="262"/>
    </row>
    <row r="19" spans="2:9" s="257" customFormat="1" ht="19.5" customHeight="1" x14ac:dyDescent="0.25">
      <c r="B19" s="13" t="s">
        <v>35</v>
      </c>
      <c r="C19" s="267"/>
      <c r="D19" s="14" t="s">
        <v>780</v>
      </c>
      <c r="E19" s="13" t="s">
        <v>778</v>
      </c>
      <c r="F19" s="268">
        <v>430</v>
      </c>
      <c r="G19" s="269"/>
      <c r="H19" s="270"/>
      <c r="I19" s="262"/>
    </row>
    <row r="20" spans="2:9" s="257" customFormat="1" ht="19.5" customHeight="1" x14ac:dyDescent="0.25">
      <c r="B20" s="13" t="s">
        <v>37</v>
      </c>
      <c r="C20" s="267"/>
      <c r="D20" s="28" t="s">
        <v>781</v>
      </c>
      <c r="E20" s="13" t="s">
        <v>778</v>
      </c>
      <c r="F20" s="268">
        <v>850</v>
      </c>
      <c r="G20" s="269"/>
      <c r="H20" s="270"/>
      <c r="I20" s="262"/>
    </row>
    <row r="21" spans="2:9" s="257" customFormat="1" ht="19.5" customHeight="1" x14ac:dyDescent="0.25">
      <c r="B21" s="13" t="s">
        <v>39</v>
      </c>
      <c r="C21" s="267"/>
      <c r="D21" s="14" t="s">
        <v>782</v>
      </c>
      <c r="E21" s="13" t="s">
        <v>778</v>
      </c>
      <c r="F21" s="268">
        <v>500</v>
      </c>
      <c r="G21" s="269"/>
      <c r="H21" s="270"/>
      <c r="I21" s="262"/>
    </row>
    <row r="22" spans="2:9" s="257" customFormat="1" ht="19.5" customHeight="1" thickBot="1" x14ac:dyDescent="0.3">
      <c r="B22" s="13" t="s">
        <v>41</v>
      </c>
      <c r="C22" s="267"/>
      <c r="D22" s="14" t="s">
        <v>172</v>
      </c>
      <c r="E22" s="13" t="s">
        <v>778</v>
      </c>
      <c r="F22" s="268">
        <v>990</v>
      </c>
      <c r="G22" s="269"/>
      <c r="H22" s="270"/>
      <c r="I22" s="262"/>
    </row>
    <row r="23" spans="2:9" s="257" customFormat="1" ht="60" customHeight="1" x14ac:dyDescent="0.25">
      <c r="B23" s="275">
        <v>2</v>
      </c>
      <c r="C23" s="276" t="s">
        <v>784</v>
      </c>
      <c r="D23" s="277" t="s">
        <v>785</v>
      </c>
      <c r="E23" s="278"/>
      <c r="F23" s="278"/>
      <c r="G23" s="279"/>
      <c r="H23" s="280"/>
      <c r="I23" s="262"/>
    </row>
    <row r="24" spans="2:9" s="257" customFormat="1" ht="19.5" customHeight="1" thickBot="1" x14ac:dyDescent="0.3">
      <c r="B24" s="281" t="s">
        <v>786</v>
      </c>
      <c r="C24" s="282"/>
      <c r="D24" s="283" t="s">
        <v>787</v>
      </c>
      <c r="E24" s="281" t="s">
        <v>788</v>
      </c>
      <c r="F24" s="284">
        <v>80000</v>
      </c>
      <c r="G24" s="285"/>
      <c r="H24" s="270"/>
      <c r="I24" s="271"/>
    </row>
    <row r="25" spans="2:9" s="257" customFormat="1" ht="45.75" customHeight="1" x14ac:dyDescent="0.25">
      <c r="B25" s="286">
        <v>3</v>
      </c>
      <c r="C25" s="287" t="s">
        <v>784</v>
      </c>
      <c r="D25" s="288" t="s">
        <v>789</v>
      </c>
      <c r="E25" s="289"/>
      <c r="F25" s="289"/>
      <c r="G25" s="290"/>
      <c r="H25" s="291"/>
      <c r="I25" s="271"/>
    </row>
    <row r="26" spans="2:9" s="257" customFormat="1" ht="19.5" customHeight="1" x14ac:dyDescent="0.25">
      <c r="B26" s="13" t="s">
        <v>790</v>
      </c>
      <c r="C26" s="267"/>
      <c r="D26" s="14" t="s">
        <v>791</v>
      </c>
      <c r="E26" s="13" t="s">
        <v>792</v>
      </c>
      <c r="F26" s="36">
        <v>60</v>
      </c>
      <c r="G26" s="269"/>
      <c r="H26" s="270"/>
      <c r="I26" s="262"/>
    </row>
    <row r="27" spans="2:9" s="257" customFormat="1" ht="19.5" customHeight="1" thickBot="1" x14ac:dyDescent="0.3">
      <c r="B27" s="36" t="s">
        <v>793</v>
      </c>
      <c r="C27" s="292"/>
      <c r="D27" s="293" t="s">
        <v>794</v>
      </c>
      <c r="E27" s="36" t="s">
        <v>795</v>
      </c>
      <c r="F27" s="36">
        <v>60</v>
      </c>
      <c r="G27" s="294"/>
      <c r="H27" s="270"/>
      <c r="I27" s="262"/>
    </row>
    <row r="28" spans="2:9" s="257" customFormat="1" ht="57.75" customHeight="1" thickBot="1" x14ac:dyDescent="0.3">
      <c r="B28" s="295">
        <v>4</v>
      </c>
      <c r="C28" s="295" t="s">
        <v>796</v>
      </c>
      <c r="D28" s="296" t="s">
        <v>797</v>
      </c>
      <c r="E28" s="297" t="s">
        <v>798</v>
      </c>
      <c r="F28" s="297">
        <v>1</v>
      </c>
      <c r="G28" s="298">
        <v>6000000</v>
      </c>
      <c r="H28" s="299">
        <f>G28</f>
        <v>6000000</v>
      </c>
      <c r="I28" s="300"/>
    </row>
    <row r="29" spans="2:9" s="257" customFormat="1" ht="84.75" customHeight="1" thickBot="1" x14ac:dyDescent="0.3">
      <c r="B29" s="301">
        <v>5</v>
      </c>
      <c r="C29" s="301" t="s">
        <v>799</v>
      </c>
      <c r="D29" s="302" t="s">
        <v>800</v>
      </c>
      <c r="E29" s="297" t="s">
        <v>801</v>
      </c>
      <c r="F29" s="297"/>
      <c r="G29" s="303"/>
      <c r="H29" s="304"/>
    </row>
    <row r="30" spans="2:9" s="257" customFormat="1" ht="15" thickBot="1" x14ac:dyDescent="0.3">
      <c r="B30" s="13"/>
      <c r="C30" s="13"/>
      <c r="D30" s="14"/>
      <c r="E30" s="13"/>
      <c r="F30" s="13"/>
      <c r="G30" s="269"/>
      <c r="H30" s="305"/>
      <c r="I30" s="306"/>
    </row>
    <row r="31" spans="2:9" s="257" customFormat="1" ht="51.75" thickBot="1" x14ac:dyDescent="0.3">
      <c r="B31" s="30">
        <v>6</v>
      </c>
      <c r="C31" s="30" t="s">
        <v>802</v>
      </c>
      <c r="D31" s="31" t="s">
        <v>803</v>
      </c>
      <c r="E31" s="307" t="s">
        <v>32</v>
      </c>
      <c r="F31" s="307">
        <v>1</v>
      </c>
      <c r="G31" s="269"/>
      <c r="H31" s="305"/>
      <c r="I31" s="262"/>
    </row>
    <row r="32" spans="2:9" s="257" customFormat="1" ht="51.75" thickBot="1" x14ac:dyDescent="0.3">
      <c r="B32" s="308">
        <v>7</v>
      </c>
      <c r="C32" s="308" t="s">
        <v>802</v>
      </c>
      <c r="D32" s="309" t="s">
        <v>804</v>
      </c>
      <c r="E32" s="297" t="s">
        <v>805</v>
      </c>
      <c r="F32" s="297">
        <v>36</v>
      </c>
      <c r="G32" s="269"/>
      <c r="H32" s="305"/>
      <c r="I32" s="262"/>
    </row>
    <row r="33" spans="2:18" s="257" customFormat="1" ht="25.5" x14ac:dyDescent="0.25">
      <c r="B33" s="310">
        <v>8</v>
      </c>
      <c r="C33" s="310" t="s">
        <v>806</v>
      </c>
      <c r="D33" s="311" t="s">
        <v>807</v>
      </c>
      <c r="E33" s="310"/>
      <c r="F33" s="310"/>
      <c r="G33" s="269"/>
      <c r="H33" s="305"/>
      <c r="I33" s="262"/>
    </row>
    <row r="34" spans="2:18" s="257" customFormat="1" ht="38.25" x14ac:dyDescent="0.25">
      <c r="B34" s="36">
        <v>8.1</v>
      </c>
      <c r="C34" s="36"/>
      <c r="D34" s="14" t="s">
        <v>808</v>
      </c>
      <c r="E34" s="36" t="s">
        <v>805</v>
      </c>
      <c r="F34" s="36">
        <v>36</v>
      </c>
      <c r="G34" s="273"/>
      <c r="H34" s="312"/>
      <c r="I34" s="262"/>
    </row>
    <row r="35" spans="2:18" s="257" customFormat="1" ht="25.5" x14ac:dyDescent="0.25">
      <c r="B35" s="313">
        <v>9</v>
      </c>
      <c r="C35" s="313" t="s">
        <v>809</v>
      </c>
      <c r="D35" s="314" t="s">
        <v>810</v>
      </c>
      <c r="E35" s="315"/>
      <c r="F35" s="315"/>
      <c r="G35" s="269"/>
      <c r="H35" s="305"/>
      <c r="I35" s="262"/>
    </row>
    <row r="36" spans="2:18" s="257" customFormat="1" ht="27.75" customHeight="1" x14ac:dyDescent="0.25">
      <c r="B36" s="13">
        <v>9.1</v>
      </c>
      <c r="C36" s="13"/>
      <c r="D36" s="14" t="s">
        <v>811</v>
      </c>
      <c r="E36" s="13" t="s">
        <v>805</v>
      </c>
      <c r="F36" s="13">
        <v>36</v>
      </c>
      <c r="G36" s="269"/>
      <c r="H36" s="305"/>
      <c r="I36" s="262"/>
    </row>
    <row r="37" spans="2:18" s="257" customFormat="1" ht="51" x14ac:dyDescent="0.25">
      <c r="B37" s="40">
        <v>10</v>
      </c>
      <c r="C37" s="40" t="s">
        <v>812</v>
      </c>
      <c r="D37" s="316" t="s">
        <v>813</v>
      </c>
      <c r="E37" s="317"/>
      <c r="F37" s="318"/>
      <c r="G37" s="269"/>
      <c r="H37" s="305"/>
    </row>
    <row r="38" spans="2:18" s="257" customFormat="1" x14ac:dyDescent="0.25">
      <c r="B38" s="13">
        <v>10.1</v>
      </c>
      <c r="C38" s="13"/>
      <c r="D38" s="319" t="s">
        <v>814</v>
      </c>
      <c r="E38" s="228" t="s">
        <v>815</v>
      </c>
      <c r="F38" s="13">
        <v>36</v>
      </c>
      <c r="G38" s="16"/>
      <c r="H38" s="16"/>
      <c r="I38" s="262"/>
    </row>
    <row r="39" spans="2:18" s="257" customFormat="1" ht="15" thickBot="1" x14ac:dyDescent="0.3">
      <c r="B39" s="13">
        <v>10.199999999999999</v>
      </c>
      <c r="C39" s="13"/>
      <c r="D39" s="14" t="s">
        <v>816</v>
      </c>
      <c r="E39" s="13" t="s">
        <v>815</v>
      </c>
      <c r="F39" s="13">
        <v>36</v>
      </c>
      <c r="G39" s="16"/>
      <c r="H39" s="16"/>
      <c r="I39" s="262"/>
    </row>
    <row r="40" spans="2:18" s="243" customFormat="1" ht="54.75" customHeight="1" x14ac:dyDescent="0.25">
      <c r="B40" s="21">
        <v>11</v>
      </c>
      <c r="C40" s="21" t="s">
        <v>817</v>
      </c>
      <c r="D40" s="22" t="s">
        <v>818</v>
      </c>
      <c r="E40" s="320" t="s">
        <v>798</v>
      </c>
      <c r="F40" s="320">
        <v>1</v>
      </c>
      <c r="G40" s="16">
        <v>140000</v>
      </c>
      <c r="H40" s="16">
        <f>G40</f>
        <v>140000</v>
      </c>
      <c r="I40" s="246"/>
      <c r="J40" s="246"/>
      <c r="K40" s="246"/>
      <c r="L40" s="246"/>
      <c r="M40" s="246"/>
      <c r="N40" s="246"/>
      <c r="O40" s="246"/>
      <c r="P40" s="246"/>
      <c r="Q40" s="246"/>
      <c r="R40" s="246"/>
    </row>
    <row r="41" spans="2:18" s="243" customFormat="1" ht="29.25" customHeight="1" thickBot="1" x14ac:dyDescent="0.3">
      <c r="B41" s="36">
        <v>11.1</v>
      </c>
      <c r="C41" s="36" t="s">
        <v>819</v>
      </c>
      <c r="D41" s="319" t="s">
        <v>820</v>
      </c>
      <c r="E41" s="13" t="s">
        <v>801</v>
      </c>
      <c r="F41" s="13"/>
      <c r="G41" s="342"/>
      <c r="H41" s="16"/>
      <c r="I41" s="246"/>
      <c r="J41" s="246"/>
      <c r="K41" s="246"/>
      <c r="L41" s="246"/>
      <c r="M41" s="246"/>
      <c r="N41" s="246"/>
      <c r="O41" s="246"/>
      <c r="P41" s="246"/>
      <c r="Q41" s="246"/>
      <c r="R41" s="246"/>
    </row>
    <row r="42" spans="2:18" s="243" customFormat="1" ht="57" customHeight="1" x14ac:dyDescent="0.25">
      <c r="B42" s="21">
        <v>12</v>
      </c>
      <c r="C42" s="21" t="s">
        <v>90</v>
      </c>
      <c r="D42" s="224" t="s">
        <v>821</v>
      </c>
      <c r="E42" s="320" t="s">
        <v>798</v>
      </c>
      <c r="F42" s="320">
        <v>1</v>
      </c>
      <c r="G42" s="321">
        <v>50000</v>
      </c>
      <c r="H42" s="322">
        <f>G42</f>
        <v>50000</v>
      </c>
      <c r="I42" s="246"/>
      <c r="J42" s="246"/>
      <c r="K42" s="246"/>
      <c r="L42" s="246"/>
      <c r="M42" s="246"/>
      <c r="N42" s="246"/>
      <c r="O42" s="246"/>
      <c r="P42" s="246"/>
      <c r="Q42" s="246"/>
      <c r="R42" s="246"/>
    </row>
    <row r="43" spans="2:18" s="243" customFormat="1" ht="29.25" customHeight="1" thickBot="1" x14ac:dyDescent="0.3">
      <c r="B43" s="36">
        <v>12.1</v>
      </c>
      <c r="C43" s="36" t="s">
        <v>819</v>
      </c>
      <c r="D43" s="323" t="s">
        <v>820</v>
      </c>
      <c r="E43" s="36" t="s">
        <v>801</v>
      </c>
      <c r="F43" s="324"/>
      <c r="G43" s="343"/>
      <c r="H43" s="39"/>
      <c r="J43" s="246"/>
      <c r="K43" s="246"/>
      <c r="L43" s="246"/>
      <c r="M43" s="246"/>
      <c r="N43" s="246"/>
      <c r="O43" s="246"/>
      <c r="P43" s="246"/>
      <c r="Q43" s="246"/>
      <c r="R43" s="246"/>
    </row>
    <row r="44" spans="2:18" s="243" customFormat="1" ht="51" x14ac:dyDescent="0.25">
      <c r="B44" s="325">
        <v>14</v>
      </c>
      <c r="C44" s="24" t="s">
        <v>822</v>
      </c>
      <c r="D44" s="326" t="s">
        <v>823</v>
      </c>
      <c r="E44" s="320" t="s">
        <v>824</v>
      </c>
      <c r="F44" s="307">
        <v>1</v>
      </c>
      <c r="G44" s="327">
        <v>345000</v>
      </c>
      <c r="H44" s="328">
        <f>G44</f>
        <v>345000</v>
      </c>
      <c r="I44" s="246"/>
      <c r="J44" s="246"/>
      <c r="K44" s="246"/>
      <c r="L44" s="246"/>
      <c r="M44" s="246"/>
      <c r="N44" s="246"/>
      <c r="O44" s="246"/>
      <c r="P44" s="246"/>
      <c r="Q44" s="246"/>
      <c r="R44" s="246"/>
    </row>
    <row r="45" spans="2:18" s="243" customFormat="1" ht="26.25" thickBot="1" x14ac:dyDescent="0.3">
      <c r="B45" s="329">
        <v>14.1</v>
      </c>
      <c r="C45" s="330" t="s">
        <v>819</v>
      </c>
      <c r="D45" s="331" t="s">
        <v>820</v>
      </c>
      <c r="E45" s="324" t="s">
        <v>801</v>
      </c>
      <c r="F45" s="324"/>
      <c r="G45" s="344"/>
      <c r="H45" s="345"/>
      <c r="I45" s="246"/>
      <c r="J45" s="246"/>
      <c r="K45" s="246"/>
      <c r="L45" s="246"/>
      <c r="M45" s="246"/>
      <c r="N45" s="246"/>
      <c r="O45" s="246"/>
      <c r="P45" s="246"/>
      <c r="Q45" s="246"/>
      <c r="R45" s="246"/>
    </row>
    <row r="46" spans="2:18" s="257" customFormat="1" ht="32.450000000000003" customHeight="1" thickBot="1" x14ac:dyDescent="0.3">
      <c r="B46" s="363" t="s">
        <v>63</v>
      </c>
      <c r="C46" s="364"/>
      <c r="D46" s="365"/>
      <c r="E46" s="19"/>
      <c r="F46" s="19"/>
      <c r="G46" s="327"/>
      <c r="H46" s="332"/>
      <c r="I46" s="262"/>
    </row>
    <row r="47" spans="2:18" s="257" customFormat="1" x14ac:dyDescent="0.25">
      <c r="B47" s="28"/>
      <c r="C47" s="28"/>
      <c r="D47" s="28"/>
      <c r="E47" s="28"/>
      <c r="F47" s="28"/>
      <c r="G47" s="333"/>
      <c r="H47" s="333"/>
      <c r="I47" s="262"/>
    </row>
    <row r="48" spans="2:18" s="257" customFormat="1" x14ac:dyDescent="0.25">
      <c r="B48" s="28"/>
      <c r="C48" s="28"/>
      <c r="D48" s="28"/>
      <c r="E48" s="28"/>
      <c r="F48" s="28"/>
      <c r="G48" s="333"/>
      <c r="H48" s="333"/>
    </row>
    <row r="49" spans="2:9" s="257" customFormat="1" x14ac:dyDescent="0.25">
      <c r="B49" s="28"/>
      <c r="C49" s="28"/>
      <c r="D49" s="28"/>
      <c r="E49" s="28"/>
      <c r="F49" s="28"/>
      <c r="G49" s="333"/>
      <c r="H49" s="333"/>
      <c r="I49" s="262"/>
    </row>
    <row r="50" spans="2:9" s="257" customFormat="1" x14ac:dyDescent="0.25">
      <c r="B50" s="28"/>
      <c r="C50" s="28"/>
      <c r="D50" s="28"/>
      <c r="E50" s="28"/>
      <c r="F50" s="28"/>
      <c r="G50" s="333"/>
      <c r="H50" s="333"/>
      <c r="I50" s="262"/>
    </row>
    <row r="51" spans="2:9" s="257" customFormat="1" x14ac:dyDescent="0.25">
      <c r="B51" s="28"/>
      <c r="C51" s="28"/>
      <c r="D51" s="28"/>
      <c r="E51" s="28"/>
      <c r="F51" s="28"/>
      <c r="G51" s="333"/>
      <c r="H51" s="333"/>
      <c r="I51" s="262"/>
    </row>
    <row r="52" spans="2:9" s="257" customFormat="1" x14ac:dyDescent="0.25">
      <c r="B52" s="28"/>
      <c r="C52" s="28"/>
      <c r="D52" s="28"/>
      <c r="E52" s="28"/>
      <c r="F52" s="28"/>
      <c r="G52" s="333"/>
      <c r="H52" s="333"/>
      <c r="I52" s="262"/>
    </row>
    <row r="53" spans="2:9" s="257" customFormat="1" x14ac:dyDescent="0.25">
      <c r="B53" s="28"/>
      <c r="C53" s="28"/>
      <c r="D53" s="28"/>
      <c r="E53" s="28"/>
      <c r="F53" s="28"/>
      <c r="G53" s="333"/>
      <c r="H53" s="333"/>
      <c r="I53" s="262"/>
    </row>
    <row r="54" spans="2:9" s="257" customFormat="1" x14ac:dyDescent="0.25">
      <c r="B54" s="28"/>
      <c r="C54" s="28"/>
      <c r="D54" s="28"/>
      <c r="E54" s="28"/>
      <c r="F54" s="28"/>
      <c r="G54" s="333"/>
      <c r="H54" s="333"/>
      <c r="I54" s="262"/>
    </row>
    <row r="55" spans="2:9" s="257" customFormat="1" x14ac:dyDescent="0.25">
      <c r="B55" s="28"/>
      <c r="C55" s="28"/>
      <c r="D55" s="28"/>
      <c r="E55" s="28"/>
      <c r="F55" s="28"/>
      <c r="G55" s="333"/>
      <c r="H55" s="333"/>
      <c r="I55" s="262"/>
    </row>
    <row r="56" spans="2:9" s="257" customFormat="1" x14ac:dyDescent="0.25">
      <c r="B56" s="28"/>
      <c r="C56" s="28"/>
      <c r="D56" s="28"/>
      <c r="E56" s="28"/>
      <c r="F56" s="28"/>
      <c r="G56" s="333"/>
      <c r="H56" s="333"/>
      <c r="I56" s="262"/>
    </row>
    <row r="57" spans="2:9" s="257" customFormat="1" x14ac:dyDescent="0.25">
      <c r="B57" s="28"/>
      <c r="C57" s="28"/>
      <c r="D57" s="28"/>
      <c r="E57" s="28"/>
      <c r="F57" s="28"/>
      <c r="G57" s="333"/>
      <c r="H57" s="333"/>
      <c r="I57" s="262"/>
    </row>
    <row r="58" spans="2:9" s="257" customFormat="1" x14ac:dyDescent="0.25">
      <c r="B58" s="28"/>
      <c r="C58" s="28"/>
      <c r="D58" s="28"/>
      <c r="E58" s="28"/>
      <c r="F58" s="28"/>
      <c r="G58" s="333"/>
      <c r="H58" s="333"/>
      <c r="I58" s="262"/>
    </row>
    <row r="59" spans="2:9" s="257" customFormat="1" x14ac:dyDescent="0.25">
      <c r="B59" s="28"/>
      <c r="C59" s="28"/>
      <c r="D59" s="28"/>
      <c r="E59" s="28"/>
      <c r="F59" s="28"/>
      <c r="G59" s="333"/>
      <c r="H59" s="333"/>
      <c r="I59" s="262"/>
    </row>
    <row r="60" spans="2:9" s="257" customFormat="1" x14ac:dyDescent="0.25">
      <c r="B60" s="28"/>
      <c r="C60" s="28"/>
      <c r="D60" s="28"/>
      <c r="E60" s="28"/>
      <c r="F60" s="28"/>
      <c r="G60" s="333"/>
      <c r="H60" s="333"/>
      <c r="I60" s="262"/>
    </row>
    <row r="61" spans="2:9" s="257" customFormat="1" x14ac:dyDescent="0.25">
      <c r="B61" s="28"/>
      <c r="C61" s="28"/>
      <c r="D61" s="28"/>
      <c r="E61" s="28"/>
      <c r="F61" s="28"/>
      <c r="G61" s="333"/>
      <c r="H61" s="333"/>
      <c r="I61" s="262"/>
    </row>
    <row r="62" spans="2:9" s="257" customFormat="1" x14ac:dyDescent="0.25">
      <c r="B62" s="28"/>
      <c r="C62" s="28"/>
      <c r="D62" s="28"/>
      <c r="E62" s="28"/>
      <c r="F62" s="28"/>
      <c r="G62" s="333"/>
      <c r="H62" s="333"/>
      <c r="I62" s="262"/>
    </row>
    <row r="63" spans="2:9" s="257" customFormat="1" x14ac:dyDescent="0.25">
      <c r="B63" s="28"/>
      <c r="C63" s="28"/>
      <c r="D63" s="28"/>
      <c r="E63" s="28"/>
      <c r="F63" s="28"/>
      <c r="G63" s="333"/>
      <c r="H63" s="333"/>
      <c r="I63" s="262"/>
    </row>
    <row r="64" spans="2:9" s="257" customFormat="1" x14ac:dyDescent="0.25">
      <c r="B64" s="28"/>
      <c r="C64" s="28"/>
      <c r="D64" s="28"/>
      <c r="E64" s="28"/>
      <c r="F64" s="28"/>
      <c r="G64" s="333"/>
      <c r="H64" s="333"/>
      <c r="I64" s="262"/>
    </row>
    <row r="65" spans="2:9" s="257" customFormat="1" x14ac:dyDescent="0.25">
      <c r="B65" s="28"/>
      <c r="C65" s="28"/>
      <c r="D65" s="28"/>
      <c r="E65" s="28"/>
      <c r="F65" s="28"/>
      <c r="G65" s="333"/>
      <c r="H65" s="333"/>
      <c r="I65" s="262"/>
    </row>
    <row r="66" spans="2:9" s="257" customFormat="1" x14ac:dyDescent="0.25">
      <c r="B66" s="28"/>
      <c r="C66" s="28"/>
      <c r="D66" s="28"/>
      <c r="E66" s="28"/>
      <c r="F66" s="28"/>
      <c r="G66" s="333"/>
      <c r="H66" s="333"/>
      <c r="I66" s="262"/>
    </row>
    <row r="67" spans="2:9" x14ac:dyDescent="0.2">
      <c r="B67" s="4"/>
      <c r="C67" s="4"/>
      <c r="D67" s="4"/>
      <c r="E67" s="4"/>
      <c r="F67" s="4"/>
      <c r="G67" s="254"/>
      <c r="H67" s="254"/>
    </row>
    <row r="68" spans="2:9" x14ac:dyDescent="0.2">
      <c r="B68" s="4"/>
      <c r="C68" s="4"/>
      <c r="D68" s="4"/>
      <c r="E68" s="4"/>
      <c r="F68" s="4"/>
      <c r="G68" s="254"/>
      <c r="H68" s="254"/>
    </row>
    <row r="69" spans="2:9" x14ac:dyDescent="0.2">
      <c r="B69" s="4"/>
      <c r="C69" s="4"/>
      <c r="D69" s="4"/>
      <c r="E69" s="4"/>
      <c r="F69" s="4"/>
      <c r="G69" s="254"/>
      <c r="H69" s="254"/>
    </row>
    <row r="70" spans="2:9" x14ac:dyDescent="0.2">
      <c r="B70" s="4"/>
      <c r="C70" s="4"/>
      <c r="D70" s="4"/>
      <c r="E70" s="4"/>
      <c r="F70" s="4"/>
      <c r="G70" s="254"/>
      <c r="H70" s="254"/>
    </row>
    <row r="71" spans="2:9" x14ac:dyDescent="0.2">
      <c r="B71" s="4"/>
      <c r="C71" s="4"/>
      <c r="D71" s="4"/>
      <c r="E71" s="4"/>
      <c r="F71" s="4"/>
      <c r="G71" s="254"/>
      <c r="H71" s="254"/>
    </row>
    <row r="72" spans="2:9" x14ac:dyDescent="0.2">
      <c r="B72" s="4"/>
      <c r="C72" s="4"/>
      <c r="D72" s="4"/>
      <c r="E72" s="4"/>
      <c r="F72" s="4"/>
    </row>
    <row r="73" spans="2:9" x14ac:dyDescent="0.2">
      <c r="B73" s="4"/>
      <c r="C73" s="4"/>
      <c r="D73" s="4"/>
      <c r="E73" s="4"/>
      <c r="F73" s="4"/>
    </row>
    <row r="74" spans="2:9" x14ac:dyDescent="0.2">
      <c r="B74" s="4"/>
      <c r="C74" s="4"/>
      <c r="D74" s="4"/>
      <c r="E74" s="4"/>
      <c r="F74" s="4"/>
    </row>
    <row r="75" spans="2:9" x14ac:dyDescent="0.2">
      <c r="B75" s="4"/>
      <c r="C75" s="4"/>
      <c r="D75" s="4"/>
      <c r="E75" s="4"/>
      <c r="F75" s="4"/>
    </row>
    <row r="76" spans="2:9" x14ac:dyDescent="0.2">
      <c r="B76" s="4"/>
      <c r="C76" s="4"/>
      <c r="D76" s="4"/>
      <c r="E76" s="4"/>
      <c r="F76" s="4"/>
    </row>
    <row r="77" spans="2:9" x14ac:dyDescent="0.2">
      <c r="B77" s="4"/>
      <c r="C77" s="4"/>
      <c r="D77" s="4"/>
      <c r="E77" s="4"/>
      <c r="F77" s="4"/>
    </row>
  </sheetData>
  <mergeCells count="4">
    <mergeCell ref="B2:H2"/>
    <mergeCell ref="E3:F3"/>
    <mergeCell ref="G3:H3"/>
    <mergeCell ref="B46:D46"/>
  </mergeCells>
  <printOptions horizontalCentered="1"/>
  <pageMargins left="0.19685039370078741" right="0.19685039370078741" top="0.74803149606299213" bottom="0.74803149606299213" header="0.31496062992125984" footer="0.31496062992125984"/>
  <pageSetup paperSize="9" scale="83" firstPageNumber="28" fitToHeight="0" orientation="portrait" useFirstPageNumber="1" r:id="rId1"/>
  <rowBreaks count="1" manualBreakCount="1">
    <brk id="29" min="1" max="7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098E0-F663-44BA-B2EA-E2D27B445B74}">
  <sheetPr>
    <tabColor rgb="FFFFFF00"/>
    <pageSetUpPr fitToPage="1"/>
  </sheetPr>
  <dimension ref="B2:G24"/>
  <sheetViews>
    <sheetView view="pageBreakPreview" zoomScale="85" zoomScaleNormal="100" zoomScaleSheetLayoutView="85" workbookViewId="0">
      <selection activeCell="P11" sqref="P11"/>
    </sheetView>
  </sheetViews>
  <sheetFormatPr defaultColWidth="9.140625" defaultRowHeight="14.25" x14ac:dyDescent="0.2"/>
  <cols>
    <col min="1" max="1" width="2.85546875" style="11" customWidth="1"/>
    <col min="2" max="2" width="13.28515625" style="11" customWidth="1"/>
    <col min="3" max="3" width="25.7109375" style="11" customWidth="1"/>
    <col min="4" max="4" width="48.85546875" style="11" customWidth="1"/>
    <col min="5" max="5" width="29" style="11" customWidth="1"/>
    <col min="6" max="6" width="31.140625" style="46" customWidth="1"/>
    <col min="7" max="16384" width="9.140625" style="11"/>
  </cols>
  <sheetData>
    <row r="2" spans="2:7" s="238" customFormat="1" ht="25.5" customHeight="1" x14ac:dyDescent="0.2">
      <c r="B2" s="369" t="s">
        <v>825</v>
      </c>
      <c r="C2" s="369"/>
      <c r="D2" s="369"/>
      <c r="E2" s="369"/>
      <c r="F2" s="369"/>
      <c r="G2" s="369"/>
    </row>
    <row r="3" spans="2:7" ht="27.75" customHeight="1" x14ac:dyDescent="0.2">
      <c r="B3" s="210" t="s">
        <v>1</v>
      </c>
      <c r="C3" s="223"/>
      <c r="D3" s="210" t="s">
        <v>771</v>
      </c>
      <c r="E3" s="222" t="s">
        <v>2</v>
      </c>
      <c r="F3" s="347" t="s">
        <v>826</v>
      </c>
      <c r="G3" s="347"/>
    </row>
    <row r="4" spans="2:7" ht="22.9" customHeight="1" x14ac:dyDescent="0.2">
      <c r="B4" s="213"/>
      <c r="C4" s="2"/>
      <c r="D4" s="2"/>
      <c r="E4" s="2"/>
      <c r="F4" s="209"/>
    </row>
    <row r="5" spans="2:7" x14ac:dyDescent="0.2">
      <c r="B5" s="354" t="s">
        <v>5</v>
      </c>
      <c r="C5" s="354"/>
      <c r="D5" s="354" t="s">
        <v>6</v>
      </c>
      <c r="E5" s="370"/>
      <c r="F5" s="370"/>
    </row>
    <row r="6" spans="2:7" ht="6" customHeight="1" thickBot="1" x14ac:dyDescent="0.25">
      <c r="B6" s="353"/>
      <c r="C6" s="353"/>
      <c r="D6" s="353"/>
      <c r="E6" s="353"/>
      <c r="F6" s="11"/>
    </row>
    <row r="7" spans="2:7" s="29" customFormat="1" ht="26.25" thickTop="1" x14ac:dyDescent="0.25">
      <c r="B7" s="217"/>
      <c r="C7" s="350" t="s">
        <v>8</v>
      </c>
      <c r="D7" s="351"/>
      <c r="E7" s="352"/>
      <c r="F7" s="218" t="s">
        <v>827</v>
      </c>
    </row>
    <row r="8" spans="2:7" s="243" customFormat="1" ht="20.25" customHeight="1" x14ac:dyDescent="0.25">
      <c r="B8" s="334">
        <v>1</v>
      </c>
      <c r="C8" s="371" t="s">
        <v>828</v>
      </c>
      <c r="D8" s="372"/>
      <c r="E8" s="373"/>
      <c r="F8" s="219"/>
    </row>
    <row r="9" spans="2:7" s="243" customFormat="1" ht="20.25" customHeight="1" x14ac:dyDescent="0.25">
      <c r="B9" s="34"/>
      <c r="C9" s="374"/>
      <c r="D9" s="375"/>
      <c r="E9" s="376"/>
      <c r="F9" s="219"/>
    </row>
    <row r="10" spans="2:7" s="243" customFormat="1" ht="20.25" customHeight="1" x14ac:dyDescent="0.25">
      <c r="B10" s="34">
        <v>2</v>
      </c>
      <c r="C10" s="215" t="s">
        <v>829</v>
      </c>
      <c r="D10" s="29"/>
      <c r="E10" s="216"/>
      <c r="F10" s="219"/>
    </row>
    <row r="11" spans="2:7" s="243" customFormat="1" ht="20.25" customHeight="1" x14ac:dyDescent="0.25">
      <c r="B11" s="34"/>
      <c r="C11" s="215"/>
      <c r="D11" s="29"/>
      <c r="E11" s="216"/>
      <c r="F11" s="219"/>
    </row>
    <row r="12" spans="2:7" s="243" customFormat="1" ht="20.25" customHeight="1" x14ac:dyDescent="0.25">
      <c r="B12" s="34">
        <v>3</v>
      </c>
      <c r="C12" s="366" t="s">
        <v>830</v>
      </c>
      <c r="D12" s="367"/>
      <c r="E12" s="368"/>
      <c r="F12" s="219"/>
    </row>
    <row r="13" spans="2:7" s="243" customFormat="1" ht="19.899999999999999" customHeight="1" x14ac:dyDescent="0.25">
      <c r="B13" s="34"/>
      <c r="C13" s="366"/>
      <c r="D13" s="367"/>
      <c r="E13" s="368"/>
      <c r="F13" s="219"/>
    </row>
    <row r="14" spans="2:7" x14ac:dyDescent="0.2">
      <c r="B14" s="335"/>
      <c r="C14" s="336"/>
      <c r="E14" s="337"/>
      <c r="G14" s="338"/>
    </row>
    <row r="15" spans="2:7" s="243" customFormat="1" ht="20.25" customHeight="1" x14ac:dyDescent="0.25">
      <c r="B15" s="34"/>
      <c r="C15" s="366"/>
      <c r="D15" s="367"/>
      <c r="E15" s="368"/>
      <c r="F15" s="219"/>
    </row>
    <row r="16" spans="2:7" s="243" customFormat="1" ht="20.25" customHeight="1" x14ac:dyDescent="0.25">
      <c r="B16" s="34"/>
      <c r="C16" s="366"/>
      <c r="D16" s="367"/>
      <c r="E16" s="368"/>
      <c r="F16" s="219"/>
    </row>
    <row r="17" spans="2:6" s="243" customFormat="1" ht="20.25" customHeight="1" x14ac:dyDescent="0.25">
      <c r="B17" s="34"/>
      <c r="C17" s="366"/>
      <c r="D17" s="367"/>
      <c r="E17" s="368"/>
      <c r="F17" s="339"/>
    </row>
    <row r="18" spans="2:6" s="243" customFormat="1" ht="20.25" customHeight="1" x14ac:dyDescent="0.25">
      <c r="B18" s="34"/>
      <c r="C18" s="366"/>
      <c r="D18" s="367"/>
      <c r="E18" s="368"/>
      <c r="F18" s="339"/>
    </row>
    <row r="19" spans="2:6" s="243" customFormat="1" ht="20.25" customHeight="1" x14ac:dyDescent="0.25">
      <c r="B19" s="34"/>
      <c r="C19" s="378"/>
      <c r="D19" s="379"/>
      <c r="E19" s="380"/>
      <c r="F19" s="339"/>
    </row>
    <row r="20" spans="2:6" s="243" customFormat="1" ht="20.25" customHeight="1" thickBot="1" x14ac:dyDescent="0.3">
      <c r="B20" s="34"/>
      <c r="C20" s="381"/>
      <c r="D20" s="382"/>
      <c r="E20" s="383"/>
      <c r="F20" s="220"/>
    </row>
    <row r="21" spans="2:6" s="243" customFormat="1" ht="24.95" customHeight="1" thickTop="1" x14ac:dyDescent="0.25">
      <c r="B21" s="384" t="s">
        <v>831</v>
      </c>
      <c r="C21" s="385"/>
      <c r="D21" s="385"/>
      <c r="E21" s="386"/>
      <c r="F21" s="340"/>
    </row>
    <row r="22" spans="2:6" s="243" customFormat="1" ht="24.95" customHeight="1" x14ac:dyDescent="0.25">
      <c r="B22" s="387" t="s">
        <v>832</v>
      </c>
      <c r="C22" s="388"/>
      <c r="D22" s="388"/>
      <c r="E22" s="389"/>
      <c r="F22" s="341"/>
    </row>
    <row r="23" spans="2:6" s="243" customFormat="1" ht="15" thickBot="1" x14ac:dyDescent="0.3">
      <c r="B23" s="377" t="s">
        <v>833</v>
      </c>
      <c r="C23" s="348"/>
      <c r="D23" s="348"/>
      <c r="E23" s="349"/>
      <c r="F23" s="221"/>
    </row>
    <row r="24" spans="2:6" ht="15" thickTop="1" x14ac:dyDescent="0.2"/>
  </sheetData>
  <mergeCells count="19">
    <mergeCell ref="B23:E23"/>
    <mergeCell ref="C17:E17"/>
    <mergeCell ref="C18:E18"/>
    <mergeCell ref="C19:E19"/>
    <mergeCell ref="C20:E20"/>
    <mergeCell ref="B21:E21"/>
    <mergeCell ref="B22:E22"/>
    <mergeCell ref="C16:E16"/>
    <mergeCell ref="B2:G2"/>
    <mergeCell ref="F3:G3"/>
    <mergeCell ref="B5:C5"/>
    <mergeCell ref="D5:F5"/>
    <mergeCell ref="B6:E6"/>
    <mergeCell ref="C7:E7"/>
    <mergeCell ref="C8:E8"/>
    <mergeCell ref="C9:E9"/>
    <mergeCell ref="C12:E12"/>
    <mergeCell ref="C13:E13"/>
    <mergeCell ref="C15:E15"/>
  </mergeCells>
  <printOptions horizontalCentered="1"/>
  <pageMargins left="0.51181102362204722" right="0.51181102362204722" top="0.55118110236220474" bottom="0.35433070866141736" header="0.31496062992125984" footer="0.31496062992125984"/>
  <pageSetup paperSize="9" scale="57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M57"/>
  <sheetViews>
    <sheetView view="pageBreakPreview" zoomScale="60" zoomScaleNormal="100" workbookViewId="0">
      <selection activeCell="A45" sqref="A45"/>
    </sheetView>
  </sheetViews>
  <sheetFormatPr defaultRowHeight="15" x14ac:dyDescent="0.25"/>
  <cols>
    <col min="1" max="1" width="12" bestFit="1" customWidth="1"/>
    <col min="4" max="4" width="14.5703125" customWidth="1"/>
    <col min="6" max="6" width="8.85546875" customWidth="1"/>
    <col min="7" max="7" width="11" customWidth="1"/>
    <col min="8" max="8" width="14.140625" customWidth="1"/>
    <col min="9" max="9" width="16.425781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>
        <v>1</v>
      </c>
      <c r="I9" s="442"/>
    </row>
    <row r="10" spans="1:13" x14ac:dyDescent="0.25">
      <c r="A10" s="57" t="s">
        <v>130</v>
      </c>
      <c r="B10" s="55"/>
      <c r="E10" s="58"/>
      <c r="F10" s="428" t="s">
        <v>131</v>
      </c>
      <c r="G10" s="429"/>
      <c r="H10" s="443">
        <v>43770</v>
      </c>
      <c r="I10" s="431"/>
    </row>
    <row r="11" spans="1:13" x14ac:dyDescent="0.25">
      <c r="A11" s="57" t="s">
        <v>132</v>
      </c>
      <c r="B11" s="55"/>
      <c r="E11" s="58"/>
      <c r="F11" s="428" t="s">
        <v>133</v>
      </c>
      <c r="G11" s="429"/>
      <c r="H11" s="430" t="s">
        <v>134</v>
      </c>
      <c r="I11" s="431"/>
    </row>
    <row r="12" spans="1:13" x14ac:dyDescent="0.25">
      <c r="A12" s="57" t="s">
        <v>135</v>
      </c>
      <c r="B12" s="55"/>
      <c r="E12" s="58"/>
      <c r="F12" s="428" t="s">
        <v>136</v>
      </c>
      <c r="G12" s="429"/>
      <c r="H12" s="430">
        <v>39138</v>
      </c>
      <c r="I12" s="431"/>
    </row>
    <row r="13" spans="1:13" x14ac:dyDescent="0.25">
      <c r="A13" s="57" t="s">
        <v>137</v>
      </c>
      <c r="B13" s="55"/>
      <c r="E13" s="58"/>
      <c r="F13" s="428" t="s">
        <v>138</v>
      </c>
      <c r="G13" s="429"/>
      <c r="H13" s="430" t="s">
        <v>139</v>
      </c>
      <c r="I13" s="431"/>
      <c r="M13" t="s">
        <v>140</v>
      </c>
    </row>
    <row r="14" spans="1:13" x14ac:dyDescent="0.25">
      <c r="A14" s="59"/>
      <c r="B14" s="60"/>
      <c r="C14" s="60"/>
      <c r="D14" s="60"/>
      <c r="E14" s="61"/>
      <c r="F14" s="428" t="s">
        <v>141</v>
      </c>
      <c r="G14" s="429"/>
      <c r="H14" s="430" t="s">
        <v>142</v>
      </c>
      <c r="I14" s="431"/>
    </row>
    <row r="15" spans="1:13" x14ac:dyDescent="0.25">
      <c r="A15" s="434" t="s">
        <v>143</v>
      </c>
      <c r="B15" s="435"/>
      <c r="C15" s="435"/>
      <c r="D15" s="435"/>
      <c r="E15" s="435"/>
      <c r="F15" s="435"/>
      <c r="G15" s="435"/>
      <c r="H15" s="435"/>
      <c r="I15" s="436"/>
    </row>
    <row r="16" spans="1:13" ht="15.75" thickBot="1" x14ac:dyDescent="0.3">
      <c r="A16" s="437" t="s">
        <v>144</v>
      </c>
      <c r="B16" s="438"/>
      <c r="C16" s="438"/>
      <c r="D16" s="438"/>
      <c r="E16" s="438"/>
      <c r="F16" s="438"/>
      <c r="G16" s="438"/>
      <c r="H16" s="438"/>
      <c r="I16" s="439"/>
    </row>
    <row r="17" spans="1:12" x14ac:dyDescent="0.25">
      <c r="A17" s="62" t="s">
        <v>145</v>
      </c>
      <c r="B17" s="63" t="s">
        <v>146</v>
      </c>
      <c r="C17" s="63"/>
      <c r="D17" s="64"/>
      <c r="E17" s="65" t="s">
        <v>147</v>
      </c>
      <c r="F17" s="65" t="s">
        <v>148</v>
      </c>
      <c r="G17" s="65" t="s">
        <v>149</v>
      </c>
      <c r="H17" s="65" t="s">
        <v>150</v>
      </c>
      <c r="I17" s="66" t="s">
        <v>151</v>
      </c>
    </row>
    <row r="18" spans="1:12" x14ac:dyDescent="0.25">
      <c r="A18" s="67"/>
      <c r="B18" s="410"/>
      <c r="C18" s="432"/>
      <c r="D18" s="411"/>
      <c r="E18" s="68"/>
      <c r="F18" s="69"/>
      <c r="G18" s="68"/>
      <c r="H18" s="70"/>
      <c r="I18" s="71">
        <f>SUM(G18*H18)</f>
        <v>0</v>
      </c>
    </row>
    <row r="19" spans="1:12" x14ac:dyDescent="0.25">
      <c r="A19" s="72"/>
      <c r="B19" s="420"/>
      <c r="C19" s="359"/>
      <c r="D19" s="421"/>
      <c r="E19" s="73"/>
      <c r="F19" s="58"/>
      <c r="G19" s="73"/>
      <c r="H19" s="74"/>
      <c r="I19" s="71">
        <f t="shared" ref="I19:I20" si="0">SUM(G19*H19)</f>
        <v>0</v>
      </c>
    </row>
    <row r="20" spans="1:12" x14ac:dyDescent="0.25">
      <c r="A20" s="72"/>
      <c r="B20" s="415"/>
      <c r="C20" s="433"/>
      <c r="D20" s="416"/>
      <c r="E20" s="73"/>
      <c r="F20" s="58"/>
      <c r="G20" s="75"/>
      <c r="H20" s="76"/>
      <c r="I20" s="77">
        <f t="shared" si="0"/>
        <v>0</v>
      </c>
    </row>
    <row r="21" spans="1:12" x14ac:dyDescent="0.25">
      <c r="A21" s="422" t="s">
        <v>152</v>
      </c>
      <c r="B21" s="423"/>
      <c r="C21" s="423"/>
      <c r="D21" s="423"/>
      <c r="E21" s="423"/>
      <c r="F21" s="423"/>
      <c r="G21" s="423"/>
      <c r="H21" s="424"/>
      <c r="I21" s="71">
        <f>SUM(I18:I20)</f>
        <v>0</v>
      </c>
    </row>
    <row r="22" spans="1:12" x14ac:dyDescent="0.25">
      <c r="A22" s="401" t="s">
        <v>153</v>
      </c>
      <c r="B22" s="402"/>
      <c r="C22" s="402"/>
      <c r="D22" s="402"/>
      <c r="E22" s="402"/>
      <c r="F22" s="402"/>
      <c r="G22" s="402"/>
      <c r="H22" s="402"/>
      <c r="I22" s="403"/>
    </row>
    <row r="23" spans="1:12" x14ac:dyDescent="0.25">
      <c r="A23" s="78" t="s">
        <v>154</v>
      </c>
      <c r="B23" s="79" t="s">
        <v>146</v>
      </c>
      <c r="C23" s="79"/>
      <c r="D23" s="79"/>
      <c r="E23" s="80"/>
      <c r="F23" s="123" t="s">
        <v>149</v>
      </c>
      <c r="G23" s="80" t="s">
        <v>155</v>
      </c>
      <c r="H23" s="81" t="s">
        <v>150</v>
      </c>
      <c r="I23" s="82" t="s">
        <v>151</v>
      </c>
    </row>
    <row r="24" spans="1:12" x14ac:dyDescent="0.25">
      <c r="A24" s="83">
        <v>1</v>
      </c>
      <c r="B24" s="407" t="s">
        <v>156</v>
      </c>
      <c r="C24" s="408"/>
      <c r="D24" s="408"/>
      <c r="E24" s="409"/>
      <c r="F24" s="115">
        <v>2</v>
      </c>
      <c r="G24" s="124">
        <v>0.15</v>
      </c>
      <c r="H24" s="86">
        <v>110</v>
      </c>
      <c r="I24" s="87">
        <f>H24*F24*1.15</f>
        <v>252.99999999999997</v>
      </c>
    </row>
    <row r="25" spans="1:12" x14ac:dyDescent="0.25">
      <c r="A25" s="83">
        <v>2</v>
      </c>
      <c r="B25" s="417" t="s">
        <v>157</v>
      </c>
      <c r="C25" s="418"/>
      <c r="D25" s="418"/>
      <c r="E25" s="419"/>
      <c r="F25" s="84">
        <v>2</v>
      </c>
      <c r="G25" s="85">
        <v>0.15</v>
      </c>
      <c r="H25" s="86">
        <v>65</v>
      </c>
      <c r="I25" s="87">
        <f>H25*F25*1.15</f>
        <v>149.5</v>
      </c>
    </row>
    <row r="26" spans="1:12" x14ac:dyDescent="0.25">
      <c r="A26" s="83">
        <v>3</v>
      </c>
      <c r="B26" s="417" t="s">
        <v>158</v>
      </c>
      <c r="C26" s="418"/>
      <c r="D26" s="418"/>
      <c r="E26" s="419"/>
      <c r="F26" s="84">
        <v>1</v>
      </c>
      <c r="G26" s="85">
        <v>0.15</v>
      </c>
      <c r="H26" s="86">
        <v>6239</v>
      </c>
      <c r="I26" s="87">
        <f>H26*F26*1.15</f>
        <v>7174.8499999999995</v>
      </c>
    </row>
    <row r="27" spans="1:12" x14ac:dyDescent="0.25">
      <c r="A27" s="83">
        <v>4</v>
      </c>
      <c r="B27" s="417" t="s">
        <v>159</v>
      </c>
      <c r="C27" s="418"/>
      <c r="D27" s="418"/>
      <c r="E27" s="419"/>
      <c r="F27" s="84">
        <v>2</v>
      </c>
      <c r="G27" s="85">
        <v>0.15</v>
      </c>
      <c r="H27" s="86">
        <v>21.6</v>
      </c>
      <c r="I27" s="87">
        <f>H27*F27*1.15</f>
        <v>49.68</v>
      </c>
    </row>
    <row r="28" spans="1:12" x14ac:dyDescent="0.25">
      <c r="A28" s="83">
        <v>5</v>
      </c>
      <c r="B28" s="417" t="s">
        <v>160</v>
      </c>
      <c r="C28" s="418"/>
      <c r="D28" s="418"/>
      <c r="E28" s="419"/>
      <c r="F28" s="84">
        <v>2</v>
      </c>
      <c r="G28" s="85">
        <v>0.15</v>
      </c>
      <c r="H28" s="86">
        <v>65.5</v>
      </c>
      <c r="I28" s="87">
        <f t="shared" ref="I28:I29" si="1">H28*F28*1.15</f>
        <v>150.64999999999998</v>
      </c>
    </row>
    <row r="29" spans="1:12" x14ac:dyDescent="0.25">
      <c r="A29" s="83">
        <v>6</v>
      </c>
      <c r="B29" s="417" t="s">
        <v>161</v>
      </c>
      <c r="C29" s="418"/>
      <c r="D29" s="418"/>
      <c r="E29" s="419"/>
      <c r="F29" s="84">
        <v>2</v>
      </c>
      <c r="G29" s="85">
        <v>0.15</v>
      </c>
      <c r="H29" s="86">
        <v>68.5</v>
      </c>
      <c r="I29" s="87">
        <f t="shared" si="1"/>
        <v>157.54999999999998</v>
      </c>
    </row>
    <row r="30" spans="1:12" x14ac:dyDescent="0.25">
      <c r="A30" s="83"/>
      <c r="B30" s="420"/>
      <c r="C30" s="359"/>
      <c r="D30" s="359"/>
      <c r="E30" s="421"/>
      <c r="F30" s="84"/>
      <c r="G30" s="119"/>
      <c r="H30" s="86"/>
      <c r="I30" s="87"/>
    </row>
    <row r="31" spans="1:12" x14ac:dyDescent="0.25">
      <c r="A31" s="83"/>
      <c r="B31" s="412"/>
      <c r="C31" s="413"/>
      <c r="D31" s="413"/>
      <c r="E31" s="414"/>
      <c r="F31" s="75"/>
      <c r="G31" s="120"/>
      <c r="H31" s="86"/>
      <c r="I31" s="87"/>
      <c r="L31" s="88"/>
    </row>
    <row r="32" spans="1:12" x14ac:dyDescent="0.25">
      <c r="A32" s="422" t="s">
        <v>162</v>
      </c>
      <c r="B32" s="423"/>
      <c r="C32" s="423"/>
      <c r="D32" s="423"/>
      <c r="E32" s="423"/>
      <c r="F32" s="423"/>
      <c r="G32" s="423"/>
      <c r="H32" s="424"/>
      <c r="I32" s="130">
        <f>SUM(I24:I31)</f>
        <v>7935.23</v>
      </c>
    </row>
    <row r="33" spans="1:9" x14ac:dyDescent="0.25">
      <c r="A33" s="401" t="s">
        <v>163</v>
      </c>
      <c r="B33" s="402"/>
      <c r="C33" s="402"/>
      <c r="D33" s="402"/>
      <c r="E33" s="402"/>
      <c r="F33" s="402"/>
      <c r="G33" s="402"/>
      <c r="H33" s="402"/>
      <c r="I33" s="403"/>
    </row>
    <row r="34" spans="1:9" x14ac:dyDescent="0.25">
      <c r="A34" s="78" t="s">
        <v>164</v>
      </c>
      <c r="B34" s="446" t="s">
        <v>165</v>
      </c>
      <c r="C34" s="447"/>
      <c r="D34" s="448"/>
      <c r="E34" s="404" t="s">
        <v>147</v>
      </c>
      <c r="F34" s="406"/>
      <c r="G34" s="80" t="s">
        <v>149</v>
      </c>
      <c r="H34" s="81" t="s">
        <v>150</v>
      </c>
      <c r="I34" s="82" t="s">
        <v>151</v>
      </c>
    </row>
    <row r="35" spans="1:9" x14ac:dyDescent="0.25">
      <c r="A35" s="83">
        <v>1</v>
      </c>
      <c r="B35" s="425" t="s">
        <v>166</v>
      </c>
      <c r="C35" s="426"/>
      <c r="D35" s="427"/>
      <c r="E35" s="410" t="s">
        <v>167</v>
      </c>
      <c r="F35" s="411"/>
      <c r="G35" s="115">
        <v>15</v>
      </c>
      <c r="H35" s="113">
        <v>450</v>
      </c>
      <c r="I35" s="90">
        <f>SUM(G35*H35)</f>
        <v>6750</v>
      </c>
    </row>
    <row r="36" spans="1:9" x14ac:dyDescent="0.25">
      <c r="A36" s="83">
        <v>2</v>
      </c>
      <c r="B36" s="395" t="s">
        <v>168</v>
      </c>
      <c r="C36" s="396"/>
      <c r="D36" s="397"/>
      <c r="E36" s="420" t="s">
        <v>167</v>
      </c>
      <c r="F36" s="421"/>
      <c r="G36" s="84"/>
      <c r="H36" s="114">
        <v>350</v>
      </c>
      <c r="I36" s="87">
        <f t="shared" ref="I36:I40" si="2">SUM(G36*H36)</f>
        <v>0</v>
      </c>
    </row>
    <row r="37" spans="1:9" x14ac:dyDescent="0.25">
      <c r="A37" s="83">
        <v>3</v>
      </c>
      <c r="B37" s="395" t="s">
        <v>169</v>
      </c>
      <c r="C37" s="396"/>
      <c r="D37" s="397"/>
      <c r="E37" s="420" t="s">
        <v>167</v>
      </c>
      <c r="F37" s="421"/>
      <c r="G37" s="84"/>
      <c r="H37" s="114">
        <v>300</v>
      </c>
      <c r="I37" s="87">
        <f t="shared" si="2"/>
        <v>0</v>
      </c>
    </row>
    <row r="38" spans="1:9" x14ac:dyDescent="0.25">
      <c r="A38" s="83">
        <v>4</v>
      </c>
      <c r="B38" s="395" t="s">
        <v>170</v>
      </c>
      <c r="C38" s="396"/>
      <c r="D38" s="397"/>
      <c r="E38" s="420" t="s">
        <v>167</v>
      </c>
      <c r="F38" s="421"/>
      <c r="G38" s="84">
        <v>15</v>
      </c>
      <c r="H38" s="114">
        <v>200</v>
      </c>
      <c r="I38" s="87">
        <f t="shared" si="2"/>
        <v>3000</v>
      </c>
    </row>
    <row r="39" spans="1:9" x14ac:dyDescent="0.25">
      <c r="A39" s="83">
        <v>5</v>
      </c>
      <c r="B39" s="395" t="s">
        <v>171</v>
      </c>
      <c r="C39" s="396"/>
      <c r="D39" s="397"/>
      <c r="E39" s="420" t="s">
        <v>167</v>
      </c>
      <c r="F39" s="421"/>
      <c r="G39" s="84"/>
      <c r="H39" s="116">
        <v>200</v>
      </c>
      <c r="I39" s="87">
        <f t="shared" si="2"/>
        <v>0</v>
      </c>
    </row>
    <row r="40" spans="1:9" x14ac:dyDescent="0.25">
      <c r="A40" s="83">
        <v>6</v>
      </c>
      <c r="B40" s="395" t="s">
        <v>172</v>
      </c>
      <c r="C40" s="396"/>
      <c r="D40" s="397"/>
      <c r="E40" s="420" t="s">
        <v>167</v>
      </c>
      <c r="F40" s="421"/>
      <c r="G40" s="84"/>
      <c r="H40" s="116">
        <v>140</v>
      </c>
      <c r="I40" s="87">
        <f t="shared" si="2"/>
        <v>0</v>
      </c>
    </row>
    <row r="41" spans="1:9" x14ac:dyDescent="0.25">
      <c r="A41" s="83"/>
      <c r="B41" s="395"/>
      <c r="C41" s="396"/>
      <c r="D41" s="397"/>
      <c r="E41" s="91"/>
      <c r="F41" s="58"/>
      <c r="G41" s="58"/>
      <c r="H41" s="74"/>
      <c r="I41" s="87"/>
    </row>
    <row r="42" spans="1:9" x14ac:dyDescent="0.25">
      <c r="A42" s="72"/>
      <c r="B42" s="395"/>
      <c r="C42" s="396"/>
      <c r="D42" s="397"/>
      <c r="F42" s="58"/>
      <c r="G42" s="58"/>
      <c r="H42" s="74"/>
      <c r="I42" s="87"/>
    </row>
    <row r="43" spans="1:9" x14ac:dyDescent="0.25">
      <c r="A43" s="92"/>
      <c r="B43" s="398"/>
      <c r="C43" s="399"/>
      <c r="D43" s="400"/>
      <c r="E43" s="60"/>
      <c r="F43" s="61"/>
      <c r="G43" s="58"/>
      <c r="H43" s="76"/>
      <c r="I43" s="87"/>
    </row>
    <row r="44" spans="1:9" x14ac:dyDescent="0.25">
      <c r="A44" s="422" t="s">
        <v>173</v>
      </c>
      <c r="B44" s="423"/>
      <c r="C44" s="423"/>
      <c r="D44" s="423"/>
      <c r="E44" s="423"/>
      <c r="F44" s="423"/>
      <c r="G44" s="423"/>
      <c r="H44" s="424"/>
      <c r="I44" s="98">
        <f>SUM(I35:I43)</f>
        <v>9750</v>
      </c>
    </row>
    <row r="45" spans="1:9" x14ac:dyDescent="0.25">
      <c r="A45" s="401" t="s">
        <v>174</v>
      </c>
      <c r="B45" s="402"/>
      <c r="C45" s="402"/>
      <c r="D45" s="402"/>
      <c r="E45" s="402"/>
      <c r="F45" s="402"/>
      <c r="G45" s="402"/>
      <c r="H45" s="402"/>
      <c r="I45" s="403"/>
    </row>
    <row r="46" spans="1:9" x14ac:dyDescent="0.25">
      <c r="A46" s="78" t="s">
        <v>175</v>
      </c>
      <c r="B46" s="404" t="s">
        <v>176</v>
      </c>
      <c r="C46" s="405"/>
      <c r="D46" s="406"/>
      <c r="E46" s="404" t="s">
        <v>177</v>
      </c>
      <c r="F46" s="406"/>
      <c r="G46" s="94" t="s">
        <v>178</v>
      </c>
      <c r="H46" s="94" t="s">
        <v>150</v>
      </c>
      <c r="I46" s="95" t="s">
        <v>151</v>
      </c>
    </row>
    <row r="47" spans="1:9" x14ac:dyDescent="0.25">
      <c r="A47" s="83">
        <v>12</v>
      </c>
      <c r="B47" s="407" t="s">
        <v>179</v>
      </c>
      <c r="C47" s="408"/>
      <c r="D47" s="409"/>
      <c r="E47" s="410"/>
      <c r="F47" s="411"/>
      <c r="G47" s="84"/>
      <c r="H47" s="96"/>
      <c r="I47" s="87"/>
    </row>
    <row r="48" spans="1:9" x14ac:dyDescent="0.25">
      <c r="A48" s="83"/>
      <c r="B48" s="417" t="s">
        <v>180</v>
      </c>
      <c r="C48" s="418"/>
      <c r="D48" s="419"/>
      <c r="E48" s="420">
        <v>2</v>
      </c>
      <c r="F48" s="421"/>
      <c r="G48" s="84">
        <v>154.4</v>
      </c>
      <c r="H48" s="96">
        <v>5</v>
      </c>
      <c r="I48" s="87">
        <f>H48*G48</f>
        <v>772</v>
      </c>
    </row>
    <row r="49" spans="1:12" x14ac:dyDescent="0.25">
      <c r="A49" s="97"/>
      <c r="B49" s="412"/>
      <c r="C49" s="413"/>
      <c r="D49" s="414"/>
      <c r="E49" s="415"/>
      <c r="F49" s="416"/>
      <c r="G49" s="84"/>
      <c r="H49" s="96"/>
      <c r="I49" s="87"/>
    </row>
    <row r="50" spans="1:12" x14ac:dyDescent="0.25">
      <c r="A50" s="423" t="s">
        <v>181</v>
      </c>
      <c r="B50" s="423"/>
      <c r="C50" s="423"/>
      <c r="D50" s="423"/>
      <c r="E50" s="423"/>
      <c r="F50" s="423"/>
      <c r="G50" s="423"/>
      <c r="H50" s="424"/>
      <c r="I50" s="98">
        <f>SUM(I47:I49)</f>
        <v>772</v>
      </c>
    </row>
    <row r="51" spans="1:12" x14ac:dyDescent="0.25">
      <c r="A51" s="99"/>
      <c r="B51" s="100"/>
      <c r="C51" s="100"/>
      <c r="D51" s="100"/>
      <c r="E51" s="100"/>
      <c r="F51" s="101"/>
      <c r="G51" s="102"/>
      <c r="H51" s="102"/>
      <c r="I51" s="103"/>
      <c r="L51" s="55"/>
    </row>
    <row r="52" spans="1:12" x14ac:dyDescent="0.25">
      <c r="A52" s="390"/>
      <c r="B52" s="391"/>
      <c r="C52" s="391"/>
      <c r="D52" s="391"/>
      <c r="E52" s="391"/>
      <c r="F52" s="104"/>
      <c r="G52" s="394" t="s">
        <v>182</v>
      </c>
      <c r="H52" s="391"/>
      <c r="I52" s="105">
        <f>I50+I44+I32+I21</f>
        <v>18457.23</v>
      </c>
    </row>
    <row r="53" spans="1:12" x14ac:dyDescent="0.25">
      <c r="A53" s="390"/>
      <c r="B53" s="391"/>
      <c r="C53" s="391"/>
      <c r="D53" s="391"/>
      <c r="E53" s="391"/>
      <c r="F53" s="58"/>
      <c r="G53" s="106"/>
      <c r="H53" s="107"/>
      <c r="I53" s="108"/>
    </row>
    <row r="54" spans="1:12" ht="15.75" thickBot="1" x14ac:dyDescent="0.3">
      <c r="A54" s="390"/>
      <c r="B54" s="391"/>
      <c r="C54" s="391"/>
      <c r="D54" s="391"/>
      <c r="E54" s="391"/>
      <c r="F54" s="58"/>
      <c r="G54" s="444" t="s">
        <v>183</v>
      </c>
      <c r="H54" s="445"/>
      <c r="I54" s="117">
        <f>I52+I53</f>
        <v>18457.23</v>
      </c>
    </row>
    <row r="55" spans="1:12" ht="16.5" thickTop="1" thickBot="1" x14ac:dyDescent="0.3">
      <c r="A55" s="109"/>
      <c r="B55" s="110"/>
      <c r="C55" s="392"/>
      <c r="D55" s="393"/>
      <c r="E55" s="393"/>
      <c r="F55" s="393"/>
      <c r="G55" s="111"/>
      <c r="H55" s="111"/>
      <c r="I55" s="112"/>
    </row>
    <row r="57" spans="1:12" x14ac:dyDescent="0.25">
      <c r="A57" s="55"/>
      <c r="B57" s="55"/>
    </row>
  </sheetData>
  <mergeCells count="67">
    <mergeCell ref="G54:H54"/>
    <mergeCell ref="A50:H50"/>
    <mergeCell ref="E48:F48"/>
    <mergeCell ref="A21:H21"/>
    <mergeCell ref="A44:H44"/>
    <mergeCell ref="B34:D34"/>
    <mergeCell ref="E34:F34"/>
    <mergeCell ref="A22:I22"/>
    <mergeCell ref="B24:E24"/>
    <mergeCell ref="B25:E25"/>
    <mergeCell ref="B26:E26"/>
    <mergeCell ref="B31:E31"/>
    <mergeCell ref="B29:E29"/>
    <mergeCell ref="B30:E30"/>
    <mergeCell ref="B36:D36"/>
    <mergeCell ref="E36:F36"/>
    <mergeCell ref="A9:E9"/>
    <mergeCell ref="F9:G9"/>
    <mergeCell ref="H9:I9"/>
    <mergeCell ref="F10:G10"/>
    <mergeCell ref="H10:I10"/>
    <mergeCell ref="F11:G11"/>
    <mergeCell ref="H11:I11"/>
    <mergeCell ref="B27:E27"/>
    <mergeCell ref="B28:E28"/>
    <mergeCell ref="F12:G12"/>
    <mergeCell ref="H12:I12"/>
    <mergeCell ref="F13:G13"/>
    <mergeCell ref="H13:I13"/>
    <mergeCell ref="F14:G14"/>
    <mergeCell ref="H14:I14"/>
    <mergeCell ref="B18:D18"/>
    <mergeCell ref="B19:D19"/>
    <mergeCell ref="B20:D20"/>
    <mergeCell ref="A15:I15"/>
    <mergeCell ref="A16:I16"/>
    <mergeCell ref="B37:D37"/>
    <mergeCell ref="E37:F37"/>
    <mergeCell ref="A32:H32"/>
    <mergeCell ref="A33:I33"/>
    <mergeCell ref="B35:D35"/>
    <mergeCell ref="E35:F35"/>
    <mergeCell ref="B38:D38"/>
    <mergeCell ref="E38:F38"/>
    <mergeCell ref="B39:D39"/>
    <mergeCell ref="E39:F39"/>
    <mergeCell ref="B40:D40"/>
    <mergeCell ref="E40:F40"/>
    <mergeCell ref="A52:B52"/>
    <mergeCell ref="C52:E52"/>
    <mergeCell ref="G52:H52"/>
    <mergeCell ref="B41:D41"/>
    <mergeCell ref="B42:D42"/>
    <mergeCell ref="B43:D43"/>
    <mergeCell ref="A45:I45"/>
    <mergeCell ref="B46:D46"/>
    <mergeCell ref="E46:F46"/>
    <mergeCell ref="B47:D47"/>
    <mergeCell ref="E47:F47"/>
    <mergeCell ref="B49:D49"/>
    <mergeCell ref="E49:F49"/>
    <mergeCell ref="B48:D48"/>
    <mergeCell ref="A53:B53"/>
    <mergeCell ref="C53:E53"/>
    <mergeCell ref="A54:B54"/>
    <mergeCell ref="C54:E54"/>
    <mergeCell ref="C55:F55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M57"/>
  <sheetViews>
    <sheetView view="pageBreakPreview" zoomScale="60" zoomScaleNormal="100" workbookViewId="0">
      <selection activeCell="A45" sqref="A45"/>
    </sheetView>
  </sheetViews>
  <sheetFormatPr defaultRowHeight="15" x14ac:dyDescent="0.25"/>
  <cols>
    <col min="1" max="1" width="12" bestFit="1" customWidth="1"/>
    <col min="4" max="4" width="14.5703125" customWidth="1"/>
    <col min="6" max="6" width="8.85546875" customWidth="1"/>
    <col min="7" max="7" width="11" customWidth="1"/>
    <col min="8" max="8" width="14.140625" customWidth="1"/>
    <col min="9" max="9" width="16.425781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>
        <v>2</v>
      </c>
      <c r="I9" s="442"/>
    </row>
    <row r="10" spans="1:13" x14ac:dyDescent="0.25">
      <c r="A10" s="57" t="s">
        <v>130</v>
      </c>
      <c r="B10" s="55"/>
      <c r="E10" s="58"/>
      <c r="F10" s="428" t="s">
        <v>131</v>
      </c>
      <c r="G10" s="429"/>
      <c r="H10" s="443">
        <v>43498</v>
      </c>
      <c r="I10" s="431"/>
    </row>
    <row r="11" spans="1:13" x14ac:dyDescent="0.25">
      <c r="A11" s="57" t="s">
        <v>132</v>
      </c>
      <c r="B11" s="55"/>
      <c r="E11" s="58"/>
      <c r="F11" s="428" t="s">
        <v>133</v>
      </c>
      <c r="G11" s="429"/>
      <c r="H11" s="430" t="s">
        <v>184</v>
      </c>
      <c r="I11" s="431"/>
    </row>
    <row r="12" spans="1:13" x14ac:dyDescent="0.25">
      <c r="A12" s="57" t="s">
        <v>135</v>
      </c>
      <c r="B12" s="55"/>
      <c r="E12" s="58"/>
      <c r="F12" s="428" t="s">
        <v>136</v>
      </c>
      <c r="G12" s="429"/>
      <c r="H12" s="430">
        <v>40578</v>
      </c>
      <c r="I12" s="431"/>
    </row>
    <row r="13" spans="1:13" x14ac:dyDescent="0.25">
      <c r="A13" s="57" t="s">
        <v>137</v>
      </c>
      <c r="B13" s="55"/>
      <c r="E13" s="58"/>
      <c r="F13" s="428" t="s">
        <v>138</v>
      </c>
      <c r="G13" s="429"/>
      <c r="H13" s="430" t="s">
        <v>139</v>
      </c>
      <c r="I13" s="431"/>
      <c r="M13" t="s">
        <v>140</v>
      </c>
    </row>
    <row r="14" spans="1:13" x14ac:dyDescent="0.25">
      <c r="A14" s="59"/>
      <c r="B14" s="60"/>
      <c r="C14" s="60"/>
      <c r="D14" s="60"/>
      <c r="E14" s="61"/>
      <c r="F14" s="428" t="s">
        <v>141</v>
      </c>
      <c r="G14" s="429"/>
      <c r="H14" s="430" t="s">
        <v>142</v>
      </c>
      <c r="I14" s="431"/>
    </row>
    <row r="15" spans="1:13" x14ac:dyDescent="0.25">
      <c r="A15" s="434" t="s">
        <v>185</v>
      </c>
      <c r="B15" s="435"/>
      <c r="C15" s="435"/>
      <c r="D15" s="435"/>
      <c r="E15" s="435"/>
      <c r="F15" s="435"/>
      <c r="G15" s="435"/>
      <c r="H15" s="435"/>
      <c r="I15" s="436"/>
    </row>
    <row r="16" spans="1:13" ht="15.75" thickBot="1" x14ac:dyDescent="0.3">
      <c r="A16" s="437" t="s">
        <v>144</v>
      </c>
      <c r="B16" s="438"/>
      <c r="C16" s="438"/>
      <c r="D16" s="438"/>
      <c r="E16" s="438"/>
      <c r="F16" s="438"/>
      <c r="G16" s="438"/>
      <c r="H16" s="438"/>
      <c r="I16" s="439"/>
    </row>
    <row r="17" spans="1:12" x14ac:dyDescent="0.25">
      <c r="A17" s="62" t="s">
        <v>145</v>
      </c>
      <c r="B17" s="63" t="s">
        <v>146</v>
      </c>
      <c r="C17" s="63"/>
      <c r="D17" s="64"/>
      <c r="E17" s="65" t="s">
        <v>147</v>
      </c>
      <c r="F17" s="65" t="s">
        <v>148</v>
      </c>
      <c r="G17" s="65" t="s">
        <v>149</v>
      </c>
      <c r="H17" s="65" t="s">
        <v>150</v>
      </c>
      <c r="I17" s="66" t="s">
        <v>151</v>
      </c>
    </row>
    <row r="18" spans="1:12" x14ac:dyDescent="0.25">
      <c r="A18" s="67"/>
      <c r="B18" s="410"/>
      <c r="C18" s="432"/>
      <c r="D18" s="411"/>
      <c r="E18" s="68"/>
      <c r="F18" s="69"/>
      <c r="G18" s="68"/>
      <c r="H18" s="70"/>
      <c r="I18" s="71">
        <f>SUM(G18*H18)</f>
        <v>0</v>
      </c>
    </row>
    <row r="19" spans="1:12" x14ac:dyDescent="0.25">
      <c r="A19" s="72"/>
      <c r="B19" s="420"/>
      <c r="C19" s="359"/>
      <c r="D19" s="421"/>
      <c r="E19" s="73"/>
      <c r="F19" s="58"/>
      <c r="G19" s="73"/>
      <c r="H19" s="74"/>
      <c r="I19" s="71">
        <f t="shared" ref="I19:I20" si="0">SUM(G19*H19)</f>
        <v>0</v>
      </c>
    </row>
    <row r="20" spans="1:12" x14ac:dyDescent="0.25">
      <c r="A20" s="72"/>
      <c r="B20" s="415"/>
      <c r="C20" s="433"/>
      <c r="D20" s="416"/>
      <c r="E20" s="73"/>
      <c r="F20" s="58"/>
      <c r="G20" s="75"/>
      <c r="H20" s="76"/>
      <c r="I20" s="77">
        <f t="shared" si="0"/>
        <v>0</v>
      </c>
    </row>
    <row r="21" spans="1:12" x14ac:dyDescent="0.25">
      <c r="A21" s="422" t="s">
        <v>152</v>
      </c>
      <c r="B21" s="423"/>
      <c r="C21" s="423"/>
      <c r="D21" s="423"/>
      <c r="E21" s="423"/>
      <c r="F21" s="423"/>
      <c r="G21" s="423"/>
      <c r="H21" s="424"/>
      <c r="I21" s="71">
        <f>SUM(I18:I20)</f>
        <v>0</v>
      </c>
    </row>
    <row r="22" spans="1:12" x14ac:dyDescent="0.25">
      <c r="A22" s="401" t="s">
        <v>153</v>
      </c>
      <c r="B22" s="402"/>
      <c r="C22" s="402"/>
      <c r="D22" s="402"/>
      <c r="E22" s="402"/>
      <c r="F22" s="402"/>
      <c r="G22" s="402"/>
      <c r="H22" s="402"/>
      <c r="I22" s="403"/>
    </row>
    <row r="23" spans="1:12" x14ac:dyDescent="0.25">
      <c r="A23" s="78" t="s">
        <v>154</v>
      </c>
      <c r="B23" s="79" t="s">
        <v>146</v>
      </c>
      <c r="C23" s="79"/>
      <c r="D23" s="79"/>
      <c r="E23" s="80"/>
      <c r="F23" s="123" t="s">
        <v>149</v>
      </c>
      <c r="G23" s="81" t="s">
        <v>186</v>
      </c>
      <c r="H23" s="81" t="s">
        <v>150</v>
      </c>
      <c r="I23" s="82" t="s">
        <v>151</v>
      </c>
    </row>
    <row r="24" spans="1:12" x14ac:dyDescent="0.25">
      <c r="A24" s="83"/>
      <c r="B24" s="407"/>
      <c r="C24" s="408"/>
      <c r="D24" s="408"/>
      <c r="E24" s="409"/>
      <c r="F24" s="131"/>
      <c r="G24" s="68"/>
      <c r="H24" s="86"/>
      <c r="I24" s="87"/>
    </row>
    <row r="25" spans="1:12" x14ac:dyDescent="0.25">
      <c r="A25" s="83"/>
      <c r="B25" s="417"/>
      <c r="C25" s="418"/>
      <c r="D25" s="418"/>
      <c r="E25" s="419"/>
      <c r="F25" s="91"/>
      <c r="G25" s="73"/>
      <c r="H25" s="86"/>
      <c r="I25" s="87"/>
    </row>
    <row r="26" spans="1:12" x14ac:dyDescent="0.25">
      <c r="A26" s="83"/>
      <c r="B26" s="417"/>
      <c r="C26" s="418"/>
      <c r="D26" s="418"/>
      <c r="E26" s="419"/>
      <c r="F26" s="91"/>
      <c r="G26" s="73"/>
      <c r="H26" s="86"/>
      <c r="I26" s="87"/>
    </row>
    <row r="27" spans="1:12" x14ac:dyDescent="0.25">
      <c r="A27" s="83"/>
      <c r="B27" s="417"/>
      <c r="C27" s="418"/>
      <c r="D27" s="418"/>
      <c r="E27" s="419"/>
      <c r="F27" s="91"/>
      <c r="G27" s="73"/>
      <c r="H27" s="86"/>
      <c r="I27" s="87"/>
    </row>
    <row r="28" spans="1:12" x14ac:dyDescent="0.25">
      <c r="A28" s="83"/>
      <c r="B28" s="417"/>
      <c r="C28" s="418"/>
      <c r="D28" s="418"/>
      <c r="E28" s="419"/>
      <c r="F28" s="91"/>
      <c r="G28" s="73"/>
      <c r="H28" s="86"/>
      <c r="I28" s="87"/>
    </row>
    <row r="29" spans="1:12" x14ac:dyDescent="0.25">
      <c r="A29" s="83"/>
      <c r="B29" s="420"/>
      <c r="C29" s="359"/>
      <c r="D29" s="359"/>
      <c r="E29" s="421"/>
      <c r="F29" s="91"/>
      <c r="G29" s="73"/>
      <c r="H29" s="86"/>
      <c r="I29" s="87"/>
    </row>
    <row r="30" spans="1:12" x14ac:dyDescent="0.25">
      <c r="A30" s="83"/>
      <c r="B30" s="420"/>
      <c r="C30" s="359"/>
      <c r="D30" s="359"/>
      <c r="E30" s="421"/>
      <c r="F30" s="91"/>
      <c r="G30" s="73"/>
      <c r="H30" s="86"/>
      <c r="I30" s="87"/>
    </row>
    <row r="31" spans="1:12" x14ac:dyDescent="0.25">
      <c r="A31" s="83"/>
      <c r="B31" s="412"/>
      <c r="C31" s="413"/>
      <c r="D31" s="413"/>
      <c r="E31" s="414"/>
      <c r="F31" s="91"/>
      <c r="G31" s="132"/>
      <c r="H31" s="86"/>
      <c r="I31" s="87"/>
      <c r="L31" s="88"/>
    </row>
    <row r="32" spans="1:12" x14ac:dyDescent="0.25">
      <c r="A32" s="422" t="s">
        <v>162</v>
      </c>
      <c r="B32" s="423"/>
      <c r="C32" s="423"/>
      <c r="D32" s="423"/>
      <c r="E32" s="423"/>
      <c r="F32" s="423"/>
      <c r="G32" s="423"/>
      <c r="H32" s="424"/>
      <c r="I32" s="89">
        <f>SUM(I24:I31)</f>
        <v>0</v>
      </c>
    </row>
    <row r="33" spans="1:9" x14ac:dyDescent="0.25">
      <c r="A33" s="401" t="s">
        <v>163</v>
      </c>
      <c r="B33" s="402"/>
      <c r="C33" s="402"/>
      <c r="D33" s="402"/>
      <c r="E33" s="402"/>
      <c r="F33" s="402"/>
      <c r="G33" s="402"/>
      <c r="H33" s="402"/>
      <c r="I33" s="403"/>
    </row>
    <row r="34" spans="1:9" x14ac:dyDescent="0.25">
      <c r="A34" s="78" t="s">
        <v>164</v>
      </c>
      <c r="B34" s="446" t="s">
        <v>165</v>
      </c>
      <c r="C34" s="447"/>
      <c r="D34" s="448"/>
      <c r="E34" s="404" t="s">
        <v>147</v>
      </c>
      <c r="F34" s="406"/>
      <c r="G34" s="80" t="s">
        <v>149</v>
      </c>
      <c r="H34" s="81" t="s">
        <v>150</v>
      </c>
      <c r="I34" s="82" t="s">
        <v>151</v>
      </c>
    </row>
    <row r="35" spans="1:9" x14ac:dyDescent="0.25">
      <c r="A35" s="83">
        <v>1</v>
      </c>
      <c r="B35" s="425" t="s">
        <v>166</v>
      </c>
      <c r="C35" s="426"/>
      <c r="D35" s="427"/>
      <c r="E35" s="410" t="s">
        <v>167</v>
      </c>
      <c r="F35" s="411"/>
      <c r="G35" s="115">
        <v>6</v>
      </c>
      <c r="H35" s="113">
        <v>450</v>
      </c>
      <c r="I35" s="90">
        <f>SUM(G35*H35)</f>
        <v>2700</v>
      </c>
    </row>
    <row r="36" spans="1:9" x14ac:dyDescent="0.25">
      <c r="A36" s="83">
        <v>2</v>
      </c>
      <c r="B36" s="395" t="s">
        <v>168</v>
      </c>
      <c r="C36" s="396"/>
      <c r="D36" s="397"/>
      <c r="E36" s="420" t="s">
        <v>167</v>
      </c>
      <c r="F36" s="421"/>
      <c r="G36" s="84"/>
      <c r="H36" s="114">
        <v>350</v>
      </c>
      <c r="I36" s="87">
        <f t="shared" ref="I36:I40" si="1">SUM(G36*H36)</f>
        <v>0</v>
      </c>
    </row>
    <row r="37" spans="1:9" x14ac:dyDescent="0.25">
      <c r="A37" s="83">
        <v>3</v>
      </c>
      <c r="B37" s="395" t="s">
        <v>169</v>
      </c>
      <c r="C37" s="396"/>
      <c r="D37" s="397"/>
      <c r="E37" s="420" t="s">
        <v>167</v>
      </c>
      <c r="F37" s="421"/>
      <c r="G37" s="84"/>
      <c r="H37" s="114">
        <v>300</v>
      </c>
      <c r="I37" s="87">
        <f t="shared" si="1"/>
        <v>0</v>
      </c>
    </row>
    <row r="38" spans="1:9" x14ac:dyDescent="0.25">
      <c r="A38" s="83">
        <v>4</v>
      </c>
      <c r="B38" s="395" t="s">
        <v>170</v>
      </c>
      <c r="C38" s="396"/>
      <c r="D38" s="397"/>
      <c r="E38" s="420" t="s">
        <v>167</v>
      </c>
      <c r="F38" s="421"/>
      <c r="G38" s="84">
        <v>6</v>
      </c>
      <c r="H38" s="114">
        <v>200</v>
      </c>
      <c r="I38" s="87">
        <f t="shared" si="1"/>
        <v>1200</v>
      </c>
    </row>
    <row r="39" spans="1:9" x14ac:dyDescent="0.25">
      <c r="A39" s="83">
        <v>5</v>
      </c>
      <c r="B39" s="395" t="s">
        <v>171</v>
      </c>
      <c r="C39" s="396"/>
      <c r="D39" s="397"/>
      <c r="E39" s="420" t="s">
        <v>167</v>
      </c>
      <c r="F39" s="421"/>
      <c r="G39" s="84"/>
      <c r="H39" s="116">
        <v>200</v>
      </c>
      <c r="I39" s="87">
        <f t="shared" si="1"/>
        <v>0</v>
      </c>
    </row>
    <row r="40" spans="1:9" x14ac:dyDescent="0.25">
      <c r="A40" s="83">
        <v>6</v>
      </c>
      <c r="B40" s="395" t="s">
        <v>172</v>
      </c>
      <c r="C40" s="396"/>
      <c r="D40" s="397"/>
      <c r="E40" s="420" t="s">
        <v>167</v>
      </c>
      <c r="F40" s="421"/>
      <c r="G40" s="84"/>
      <c r="H40" s="116">
        <v>140</v>
      </c>
      <c r="I40" s="87">
        <f t="shared" si="1"/>
        <v>0</v>
      </c>
    </row>
    <row r="41" spans="1:9" x14ac:dyDescent="0.25">
      <c r="A41" s="83"/>
      <c r="B41" s="395"/>
      <c r="C41" s="396"/>
      <c r="D41" s="397"/>
      <c r="E41" s="91"/>
      <c r="F41" s="58"/>
      <c r="G41" s="58"/>
      <c r="H41" s="74"/>
      <c r="I41" s="87"/>
    </row>
    <row r="42" spans="1:9" x14ac:dyDescent="0.25">
      <c r="A42" s="72"/>
      <c r="B42" s="395"/>
      <c r="C42" s="396"/>
      <c r="D42" s="397"/>
      <c r="F42" s="58"/>
      <c r="G42" s="58"/>
      <c r="H42" s="74"/>
      <c r="I42" s="87"/>
    </row>
    <row r="43" spans="1:9" x14ac:dyDescent="0.25">
      <c r="A43" s="92"/>
      <c r="B43" s="398"/>
      <c r="C43" s="399"/>
      <c r="D43" s="400"/>
      <c r="E43" s="60"/>
      <c r="F43" s="61"/>
      <c r="G43" s="58"/>
      <c r="H43" s="76"/>
      <c r="I43" s="87"/>
    </row>
    <row r="44" spans="1:9" x14ac:dyDescent="0.25">
      <c r="A44" s="422" t="s">
        <v>173</v>
      </c>
      <c r="B44" s="423"/>
      <c r="C44" s="423"/>
      <c r="D44" s="423"/>
      <c r="E44" s="423"/>
      <c r="F44" s="423"/>
      <c r="G44" s="423"/>
      <c r="H44" s="424"/>
      <c r="I44" s="98">
        <f>SUM(I35:I43)</f>
        <v>3900</v>
      </c>
    </row>
    <row r="45" spans="1:9" x14ac:dyDescent="0.25">
      <c r="A45" s="401" t="s">
        <v>174</v>
      </c>
      <c r="B45" s="402"/>
      <c r="C45" s="402"/>
      <c r="D45" s="402"/>
      <c r="E45" s="402"/>
      <c r="F45" s="402"/>
      <c r="G45" s="402"/>
      <c r="H45" s="402"/>
      <c r="I45" s="403"/>
    </row>
    <row r="46" spans="1:9" x14ac:dyDescent="0.25">
      <c r="A46" s="78" t="s">
        <v>175</v>
      </c>
      <c r="B46" s="404" t="s">
        <v>176</v>
      </c>
      <c r="C46" s="405"/>
      <c r="D46" s="406"/>
      <c r="E46" s="404" t="s">
        <v>177</v>
      </c>
      <c r="F46" s="406"/>
      <c r="G46" s="94" t="s">
        <v>178</v>
      </c>
      <c r="H46" s="94" t="s">
        <v>150</v>
      </c>
      <c r="I46" s="95" t="s">
        <v>151</v>
      </c>
    </row>
    <row r="47" spans="1:9" x14ac:dyDescent="0.25">
      <c r="A47" s="83">
        <v>12</v>
      </c>
      <c r="B47" s="407" t="s">
        <v>187</v>
      </c>
      <c r="C47" s="408"/>
      <c r="D47" s="409"/>
      <c r="E47" s="410"/>
      <c r="F47" s="411"/>
      <c r="G47" s="84"/>
      <c r="H47" s="96"/>
      <c r="I47" s="87"/>
    </row>
    <row r="48" spans="1:9" x14ac:dyDescent="0.25">
      <c r="A48" s="83"/>
      <c r="B48" s="417" t="s">
        <v>188</v>
      </c>
      <c r="C48" s="418"/>
      <c r="D48" s="419"/>
      <c r="E48" s="420">
        <v>1</v>
      </c>
      <c r="F48" s="421"/>
      <c r="G48" s="84">
        <v>47</v>
      </c>
      <c r="H48" s="96">
        <v>5</v>
      </c>
      <c r="I48" s="87">
        <f>H48*G48</f>
        <v>235</v>
      </c>
    </row>
    <row r="49" spans="1:12" x14ac:dyDescent="0.25">
      <c r="A49" s="97"/>
      <c r="B49" s="412"/>
      <c r="C49" s="413"/>
      <c r="D49" s="414"/>
      <c r="E49" s="415"/>
      <c r="F49" s="416"/>
      <c r="G49" s="84"/>
      <c r="H49" s="96"/>
      <c r="I49" s="87"/>
    </row>
    <row r="50" spans="1:12" x14ac:dyDescent="0.25">
      <c r="A50" s="423" t="s">
        <v>181</v>
      </c>
      <c r="B50" s="423"/>
      <c r="C50" s="423"/>
      <c r="D50" s="423"/>
      <c r="E50" s="423"/>
      <c r="F50" s="423"/>
      <c r="G50" s="423"/>
      <c r="H50" s="424"/>
      <c r="I50" s="98">
        <f>SUM(I47:I49)</f>
        <v>235</v>
      </c>
    </row>
    <row r="51" spans="1:12" x14ac:dyDescent="0.25">
      <c r="A51" s="99"/>
      <c r="B51" s="100"/>
      <c r="C51" s="100"/>
      <c r="D51" s="100"/>
      <c r="E51" s="100"/>
      <c r="F51" s="101"/>
      <c r="G51" s="102"/>
      <c r="H51" s="102"/>
      <c r="I51" s="103"/>
      <c r="L51" s="55"/>
    </row>
    <row r="52" spans="1:12" x14ac:dyDescent="0.25">
      <c r="A52" s="390"/>
      <c r="B52" s="391"/>
      <c r="C52" s="391"/>
      <c r="D52" s="391"/>
      <c r="E52" s="391"/>
      <c r="F52" s="104"/>
      <c r="G52" s="394" t="s">
        <v>182</v>
      </c>
      <c r="H52" s="391"/>
      <c r="I52" s="105">
        <f>I50+I44+I32+I21</f>
        <v>4135</v>
      </c>
    </row>
    <row r="53" spans="1:12" x14ac:dyDescent="0.25">
      <c r="A53" s="390"/>
      <c r="B53" s="391"/>
      <c r="C53" s="391"/>
      <c r="D53" s="391"/>
      <c r="E53" s="391"/>
      <c r="F53" s="58"/>
      <c r="G53" s="106"/>
      <c r="H53" s="107"/>
      <c r="I53" s="108"/>
    </row>
    <row r="54" spans="1:12" ht="15.75" thickBot="1" x14ac:dyDescent="0.3">
      <c r="A54" s="390"/>
      <c r="B54" s="391"/>
      <c r="C54" s="391"/>
      <c r="D54" s="391"/>
      <c r="E54" s="391"/>
      <c r="F54" s="58"/>
      <c r="G54" s="444" t="s">
        <v>183</v>
      </c>
      <c r="H54" s="445"/>
      <c r="I54" s="117">
        <f>I52</f>
        <v>4135</v>
      </c>
    </row>
    <row r="55" spans="1:12" ht="16.5" thickTop="1" thickBot="1" x14ac:dyDescent="0.3">
      <c r="A55" s="109"/>
      <c r="B55" s="110"/>
      <c r="C55" s="392"/>
      <c r="D55" s="393"/>
      <c r="E55" s="393"/>
      <c r="F55" s="393"/>
      <c r="G55" s="111"/>
      <c r="H55" s="111"/>
      <c r="I55" s="112"/>
    </row>
    <row r="57" spans="1:12" x14ac:dyDescent="0.25">
      <c r="A57" s="55"/>
      <c r="B57" s="55"/>
    </row>
  </sheetData>
  <mergeCells count="67">
    <mergeCell ref="A54:B54"/>
    <mergeCell ref="C54:E54"/>
    <mergeCell ref="C55:F55"/>
    <mergeCell ref="A50:H50"/>
    <mergeCell ref="A52:B52"/>
    <mergeCell ref="C52:E52"/>
    <mergeCell ref="G52:H52"/>
    <mergeCell ref="A53:B53"/>
    <mergeCell ref="C53:E53"/>
    <mergeCell ref="G54:H54"/>
    <mergeCell ref="B47:D47"/>
    <mergeCell ref="E47:F47"/>
    <mergeCell ref="B48:D48"/>
    <mergeCell ref="E48:F48"/>
    <mergeCell ref="B49:D49"/>
    <mergeCell ref="E49:F49"/>
    <mergeCell ref="B46:D46"/>
    <mergeCell ref="E46:F46"/>
    <mergeCell ref="B38:D38"/>
    <mergeCell ref="E38:F38"/>
    <mergeCell ref="B39:D39"/>
    <mergeCell ref="E39:F39"/>
    <mergeCell ref="B40:D40"/>
    <mergeCell ref="E40:F40"/>
    <mergeCell ref="B41:D41"/>
    <mergeCell ref="B42:D42"/>
    <mergeCell ref="B43:D43"/>
    <mergeCell ref="A44:H44"/>
    <mergeCell ref="A45:I45"/>
    <mergeCell ref="B35:D35"/>
    <mergeCell ref="E35:F35"/>
    <mergeCell ref="B36:D36"/>
    <mergeCell ref="E36:F36"/>
    <mergeCell ref="B37:D37"/>
    <mergeCell ref="E37:F37"/>
    <mergeCell ref="B34:D34"/>
    <mergeCell ref="E34:F34"/>
    <mergeCell ref="A22:I22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I33"/>
    <mergeCell ref="A21:H21"/>
    <mergeCell ref="F12:G12"/>
    <mergeCell ref="H12:I12"/>
    <mergeCell ref="F13:G13"/>
    <mergeCell ref="H13:I13"/>
    <mergeCell ref="F14:G14"/>
    <mergeCell ref="H14:I14"/>
    <mergeCell ref="A15:I15"/>
    <mergeCell ref="A16:I16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M57"/>
  <sheetViews>
    <sheetView view="pageBreakPreview" zoomScale="60" zoomScaleNormal="100" workbookViewId="0">
      <selection activeCell="A45" sqref="A45"/>
    </sheetView>
  </sheetViews>
  <sheetFormatPr defaultRowHeight="15" x14ac:dyDescent="0.25"/>
  <cols>
    <col min="1" max="1" width="12" bestFit="1" customWidth="1"/>
    <col min="4" max="4" width="16.42578125" customWidth="1"/>
    <col min="6" max="6" width="8.85546875" customWidth="1"/>
    <col min="7" max="7" width="11" customWidth="1"/>
    <col min="8" max="8" width="14.140625" customWidth="1"/>
    <col min="9" max="9" width="16.425781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>
        <v>3</v>
      </c>
      <c r="I9" s="442"/>
    </row>
    <row r="10" spans="1:13" x14ac:dyDescent="0.25">
      <c r="A10" s="57" t="s">
        <v>130</v>
      </c>
      <c r="B10" s="55"/>
      <c r="E10" s="58"/>
      <c r="F10" s="428" t="s">
        <v>131</v>
      </c>
      <c r="G10" s="429"/>
      <c r="H10" s="443">
        <v>43801</v>
      </c>
      <c r="I10" s="431"/>
    </row>
    <row r="11" spans="1:13" x14ac:dyDescent="0.25">
      <c r="A11" s="57" t="s">
        <v>132</v>
      </c>
      <c r="B11" s="55"/>
      <c r="E11" s="58"/>
      <c r="F11" s="428" t="s">
        <v>133</v>
      </c>
      <c r="G11" s="429"/>
      <c r="H11" s="430" t="s">
        <v>189</v>
      </c>
      <c r="I11" s="431"/>
    </row>
    <row r="12" spans="1:13" x14ac:dyDescent="0.25">
      <c r="A12" s="57" t="s">
        <v>135</v>
      </c>
      <c r="B12" s="55"/>
      <c r="E12" s="58"/>
      <c r="F12" s="428" t="s">
        <v>136</v>
      </c>
      <c r="G12" s="429"/>
      <c r="H12" s="430">
        <v>41253</v>
      </c>
      <c r="I12" s="431"/>
    </row>
    <row r="13" spans="1:13" x14ac:dyDescent="0.25">
      <c r="A13" s="57" t="s">
        <v>137</v>
      </c>
      <c r="B13" s="55"/>
      <c r="E13" s="58"/>
      <c r="F13" s="428" t="s">
        <v>138</v>
      </c>
      <c r="G13" s="429"/>
      <c r="H13" s="430" t="s">
        <v>139</v>
      </c>
      <c r="I13" s="431"/>
      <c r="M13" t="s">
        <v>140</v>
      </c>
    </row>
    <row r="14" spans="1:13" x14ac:dyDescent="0.25">
      <c r="A14" s="59"/>
      <c r="B14" s="60"/>
      <c r="C14" s="60"/>
      <c r="D14" s="60"/>
      <c r="E14" s="61"/>
      <c r="F14" s="428" t="s">
        <v>141</v>
      </c>
      <c r="G14" s="429"/>
      <c r="H14" s="430" t="s">
        <v>142</v>
      </c>
      <c r="I14" s="431"/>
    </row>
    <row r="15" spans="1:13" x14ac:dyDescent="0.25">
      <c r="A15" s="434" t="s">
        <v>190</v>
      </c>
      <c r="B15" s="435"/>
      <c r="C15" s="435"/>
      <c r="D15" s="435"/>
      <c r="E15" s="435"/>
      <c r="F15" s="435"/>
      <c r="G15" s="435"/>
      <c r="H15" s="435"/>
      <c r="I15" s="436"/>
    </row>
    <row r="16" spans="1:13" ht="15.75" thickBot="1" x14ac:dyDescent="0.3">
      <c r="A16" s="437" t="s">
        <v>144</v>
      </c>
      <c r="B16" s="438"/>
      <c r="C16" s="438"/>
      <c r="D16" s="438"/>
      <c r="E16" s="438"/>
      <c r="F16" s="438"/>
      <c r="G16" s="438"/>
      <c r="H16" s="438"/>
      <c r="I16" s="439"/>
    </row>
    <row r="17" spans="1:12" x14ac:dyDescent="0.25">
      <c r="A17" s="62" t="s">
        <v>145</v>
      </c>
      <c r="B17" s="126" t="s">
        <v>146</v>
      </c>
      <c r="C17" s="126"/>
      <c r="D17" s="127"/>
      <c r="E17" s="65" t="s">
        <v>147</v>
      </c>
      <c r="F17" s="65" t="s">
        <v>148</v>
      </c>
      <c r="G17" s="128" t="s">
        <v>149</v>
      </c>
      <c r="H17" s="128" t="s">
        <v>150</v>
      </c>
      <c r="I17" s="129" t="s">
        <v>151</v>
      </c>
    </row>
    <row r="18" spans="1:12" x14ac:dyDescent="0.25">
      <c r="A18" s="67"/>
      <c r="B18" s="410"/>
      <c r="C18" s="432"/>
      <c r="D18" s="411"/>
      <c r="E18" s="68"/>
      <c r="F18" s="69"/>
      <c r="G18" s="68"/>
      <c r="H18" s="70"/>
      <c r="I18" s="71">
        <f>SUM(G18*H18)</f>
        <v>0</v>
      </c>
    </row>
    <row r="19" spans="1:12" x14ac:dyDescent="0.25">
      <c r="A19" s="72"/>
      <c r="B19" s="420"/>
      <c r="C19" s="359"/>
      <c r="D19" s="421"/>
      <c r="E19" s="73"/>
      <c r="F19" s="58"/>
      <c r="G19" s="73"/>
      <c r="H19" s="74"/>
      <c r="I19" s="71">
        <f t="shared" ref="I19:I20" si="0">SUM(G19*H19)</f>
        <v>0</v>
      </c>
    </row>
    <row r="20" spans="1:12" x14ac:dyDescent="0.25">
      <c r="A20" s="72"/>
      <c r="B20" s="415"/>
      <c r="C20" s="433"/>
      <c r="D20" s="416"/>
      <c r="E20" s="73"/>
      <c r="F20" s="58"/>
      <c r="G20" s="75"/>
      <c r="H20" s="76"/>
      <c r="I20" s="77">
        <f t="shared" si="0"/>
        <v>0</v>
      </c>
    </row>
    <row r="21" spans="1:12" x14ac:dyDescent="0.25">
      <c r="A21" s="422" t="s">
        <v>152</v>
      </c>
      <c r="B21" s="423"/>
      <c r="C21" s="423"/>
      <c r="D21" s="423"/>
      <c r="E21" s="423"/>
      <c r="F21" s="423"/>
      <c r="G21" s="423"/>
      <c r="H21" s="424"/>
      <c r="I21" s="71">
        <f>SUM(I18:I20)</f>
        <v>0</v>
      </c>
    </row>
    <row r="22" spans="1:12" x14ac:dyDescent="0.25">
      <c r="A22" s="401" t="s">
        <v>153</v>
      </c>
      <c r="B22" s="402"/>
      <c r="C22" s="402"/>
      <c r="D22" s="402"/>
      <c r="E22" s="402"/>
      <c r="F22" s="402"/>
      <c r="G22" s="402"/>
      <c r="H22" s="402"/>
      <c r="I22" s="403"/>
    </row>
    <row r="23" spans="1:12" x14ac:dyDescent="0.25">
      <c r="A23" s="78" t="s">
        <v>154</v>
      </c>
      <c r="B23" s="79" t="s">
        <v>146</v>
      </c>
      <c r="C23" s="79"/>
      <c r="D23" s="79"/>
      <c r="E23" s="80"/>
      <c r="F23" s="81" t="s">
        <v>149</v>
      </c>
      <c r="G23" s="81" t="s">
        <v>186</v>
      </c>
      <c r="H23" s="81" t="s">
        <v>150</v>
      </c>
      <c r="I23" s="82" t="s">
        <v>151</v>
      </c>
    </row>
    <row r="24" spans="1:12" x14ac:dyDescent="0.25">
      <c r="A24" s="83"/>
      <c r="B24" s="407"/>
      <c r="C24" s="408"/>
      <c r="D24" s="408"/>
      <c r="E24" s="409"/>
      <c r="F24" s="84"/>
      <c r="G24" s="85"/>
      <c r="H24" s="86"/>
      <c r="I24" s="87"/>
    </row>
    <row r="25" spans="1:12" x14ac:dyDescent="0.25">
      <c r="A25" s="83"/>
      <c r="B25" s="417"/>
      <c r="C25" s="418"/>
      <c r="D25" s="418"/>
      <c r="E25" s="419"/>
      <c r="F25" s="84"/>
      <c r="G25" s="85"/>
      <c r="H25" s="86"/>
      <c r="I25" s="87"/>
    </row>
    <row r="26" spans="1:12" x14ac:dyDescent="0.25">
      <c r="A26" s="83"/>
      <c r="B26" s="417"/>
      <c r="C26" s="418"/>
      <c r="D26" s="418"/>
      <c r="E26" s="419"/>
      <c r="F26" s="84"/>
      <c r="G26" s="85"/>
      <c r="H26" s="86"/>
      <c r="I26" s="87"/>
    </row>
    <row r="27" spans="1:12" x14ac:dyDescent="0.25">
      <c r="A27" s="83"/>
      <c r="B27" s="417"/>
      <c r="C27" s="418"/>
      <c r="D27" s="418"/>
      <c r="E27" s="419"/>
      <c r="F27" s="84"/>
      <c r="G27" s="85"/>
      <c r="H27" s="86"/>
      <c r="I27" s="87"/>
    </row>
    <row r="28" spans="1:12" x14ac:dyDescent="0.25">
      <c r="A28" s="83"/>
      <c r="B28" s="417"/>
      <c r="C28" s="418"/>
      <c r="D28" s="418"/>
      <c r="E28" s="419"/>
      <c r="F28" s="84"/>
      <c r="G28" s="85"/>
      <c r="H28" s="86"/>
      <c r="I28" s="87"/>
    </row>
    <row r="29" spans="1:12" x14ac:dyDescent="0.25">
      <c r="A29" s="83"/>
      <c r="B29" s="420"/>
      <c r="C29" s="359"/>
      <c r="D29" s="359"/>
      <c r="E29" s="421"/>
      <c r="F29" s="73"/>
      <c r="G29" s="85"/>
      <c r="H29" s="86"/>
      <c r="I29" s="87"/>
    </row>
    <row r="30" spans="1:12" x14ac:dyDescent="0.25">
      <c r="A30" s="83"/>
      <c r="B30" s="420"/>
      <c r="C30" s="359"/>
      <c r="D30" s="359"/>
      <c r="E30" s="421"/>
      <c r="F30" s="73"/>
      <c r="G30" s="85"/>
      <c r="H30" s="86"/>
      <c r="I30" s="87"/>
    </row>
    <row r="31" spans="1:12" x14ac:dyDescent="0.25">
      <c r="A31" s="83"/>
      <c r="B31" s="412"/>
      <c r="C31" s="413"/>
      <c r="D31" s="413"/>
      <c r="E31" s="414"/>
      <c r="F31" s="73"/>
      <c r="G31" s="85"/>
      <c r="H31" s="86"/>
      <c r="I31" s="87"/>
      <c r="L31" s="88"/>
    </row>
    <row r="32" spans="1:12" x14ac:dyDescent="0.25">
      <c r="A32" s="422" t="s">
        <v>162</v>
      </c>
      <c r="B32" s="423"/>
      <c r="C32" s="423"/>
      <c r="D32" s="423"/>
      <c r="E32" s="423"/>
      <c r="F32" s="423"/>
      <c r="G32" s="423"/>
      <c r="H32" s="424"/>
      <c r="I32" s="89">
        <f>SUM(I24:I31)</f>
        <v>0</v>
      </c>
    </row>
    <row r="33" spans="1:9" x14ac:dyDescent="0.25">
      <c r="A33" s="401" t="s">
        <v>163</v>
      </c>
      <c r="B33" s="402"/>
      <c r="C33" s="402"/>
      <c r="D33" s="402"/>
      <c r="E33" s="402"/>
      <c r="F33" s="402"/>
      <c r="G33" s="402"/>
      <c r="H33" s="402"/>
      <c r="I33" s="403"/>
    </row>
    <row r="34" spans="1:9" x14ac:dyDescent="0.25">
      <c r="A34" s="78" t="s">
        <v>164</v>
      </c>
      <c r="B34" s="446" t="s">
        <v>165</v>
      </c>
      <c r="C34" s="447"/>
      <c r="D34" s="448"/>
      <c r="E34" s="404" t="s">
        <v>147</v>
      </c>
      <c r="F34" s="406"/>
      <c r="G34" s="80" t="s">
        <v>149</v>
      </c>
      <c r="H34" s="81" t="s">
        <v>150</v>
      </c>
      <c r="I34" s="82" t="s">
        <v>151</v>
      </c>
    </row>
    <row r="35" spans="1:9" x14ac:dyDescent="0.25">
      <c r="A35" s="83">
        <v>1</v>
      </c>
      <c r="B35" s="425" t="s">
        <v>166</v>
      </c>
      <c r="C35" s="426"/>
      <c r="D35" s="427"/>
      <c r="E35" s="410" t="s">
        <v>167</v>
      </c>
      <c r="F35" s="411"/>
      <c r="G35" s="133">
        <v>1.5</v>
      </c>
      <c r="H35" s="113">
        <v>450</v>
      </c>
      <c r="I35" s="90">
        <f>SUM(G35*H35)</f>
        <v>675</v>
      </c>
    </row>
    <row r="36" spans="1:9" x14ac:dyDescent="0.25">
      <c r="A36" s="83">
        <v>2</v>
      </c>
      <c r="B36" s="395" t="s">
        <v>168</v>
      </c>
      <c r="C36" s="396"/>
      <c r="D36" s="397"/>
      <c r="E36" s="420" t="s">
        <v>167</v>
      </c>
      <c r="F36" s="421"/>
      <c r="G36" s="84"/>
      <c r="H36" s="114">
        <v>350</v>
      </c>
      <c r="I36" s="87">
        <f t="shared" ref="I36:I40" si="1">SUM(G36*H36)</f>
        <v>0</v>
      </c>
    </row>
    <row r="37" spans="1:9" x14ac:dyDescent="0.25">
      <c r="A37" s="83">
        <v>3</v>
      </c>
      <c r="B37" s="395" t="s">
        <v>169</v>
      </c>
      <c r="C37" s="396"/>
      <c r="D37" s="397"/>
      <c r="E37" s="420" t="s">
        <v>167</v>
      </c>
      <c r="F37" s="421"/>
      <c r="G37" s="84"/>
      <c r="H37" s="114">
        <v>300</v>
      </c>
      <c r="I37" s="87">
        <f t="shared" si="1"/>
        <v>0</v>
      </c>
    </row>
    <row r="38" spans="1:9" x14ac:dyDescent="0.25">
      <c r="A38" s="83">
        <v>4</v>
      </c>
      <c r="B38" s="395" t="s">
        <v>170</v>
      </c>
      <c r="C38" s="396"/>
      <c r="D38" s="397"/>
      <c r="E38" s="420" t="s">
        <v>167</v>
      </c>
      <c r="F38" s="421"/>
      <c r="G38" s="134">
        <v>1.5</v>
      </c>
      <c r="H38" s="114">
        <v>200</v>
      </c>
      <c r="I38" s="87">
        <f t="shared" si="1"/>
        <v>300</v>
      </c>
    </row>
    <row r="39" spans="1:9" x14ac:dyDescent="0.25">
      <c r="A39" s="83">
        <v>5</v>
      </c>
      <c r="B39" s="395" t="s">
        <v>171</v>
      </c>
      <c r="C39" s="396"/>
      <c r="D39" s="397"/>
      <c r="E39" s="420" t="s">
        <v>167</v>
      </c>
      <c r="F39" s="421"/>
      <c r="G39" s="84"/>
      <c r="H39" s="116">
        <v>200</v>
      </c>
      <c r="I39" s="87">
        <f t="shared" si="1"/>
        <v>0</v>
      </c>
    </row>
    <row r="40" spans="1:9" x14ac:dyDescent="0.25">
      <c r="A40" s="83">
        <v>6</v>
      </c>
      <c r="B40" s="395" t="s">
        <v>172</v>
      </c>
      <c r="C40" s="396"/>
      <c r="D40" s="397"/>
      <c r="E40" s="420" t="s">
        <v>167</v>
      </c>
      <c r="F40" s="421"/>
      <c r="G40" s="84"/>
      <c r="H40" s="116">
        <v>140</v>
      </c>
      <c r="I40" s="87">
        <f t="shared" si="1"/>
        <v>0</v>
      </c>
    </row>
    <row r="41" spans="1:9" x14ac:dyDescent="0.25">
      <c r="A41" s="83"/>
      <c r="B41" s="395"/>
      <c r="C41" s="396"/>
      <c r="D41" s="397"/>
      <c r="E41" s="91"/>
      <c r="F41" s="58"/>
      <c r="G41" s="58"/>
      <c r="H41" s="74"/>
      <c r="I41" s="87"/>
    </row>
    <row r="42" spans="1:9" x14ac:dyDescent="0.25">
      <c r="A42" s="72"/>
      <c r="B42" s="395"/>
      <c r="C42" s="396"/>
      <c r="D42" s="397"/>
      <c r="F42" s="58"/>
      <c r="G42" s="58"/>
      <c r="H42" s="74"/>
      <c r="I42" s="87"/>
    </row>
    <row r="43" spans="1:9" x14ac:dyDescent="0.25">
      <c r="A43" s="92"/>
      <c r="B43" s="398"/>
      <c r="C43" s="399"/>
      <c r="D43" s="400"/>
      <c r="E43" s="60"/>
      <c r="F43" s="61"/>
      <c r="G43" s="58"/>
      <c r="H43" s="76"/>
      <c r="I43" s="87"/>
    </row>
    <row r="44" spans="1:9" x14ac:dyDescent="0.25">
      <c r="A44" s="422" t="s">
        <v>173</v>
      </c>
      <c r="B44" s="423"/>
      <c r="C44" s="423"/>
      <c r="D44" s="423"/>
      <c r="E44" s="423"/>
      <c r="F44" s="423"/>
      <c r="G44" s="423"/>
      <c r="H44" s="424"/>
      <c r="I44" s="93">
        <f>SUM(I35:I43)</f>
        <v>975</v>
      </c>
    </row>
    <row r="45" spans="1:9" x14ac:dyDescent="0.25">
      <c r="A45" s="401" t="s">
        <v>174</v>
      </c>
      <c r="B45" s="402"/>
      <c r="C45" s="402"/>
      <c r="D45" s="402"/>
      <c r="E45" s="402"/>
      <c r="F45" s="402"/>
      <c r="G45" s="402"/>
      <c r="H45" s="402"/>
      <c r="I45" s="403"/>
    </row>
    <row r="46" spans="1:9" x14ac:dyDescent="0.25">
      <c r="A46" s="78" t="s">
        <v>175</v>
      </c>
      <c r="B46" s="404" t="s">
        <v>176</v>
      </c>
      <c r="C46" s="405"/>
      <c r="D46" s="406"/>
      <c r="E46" s="404" t="s">
        <v>177</v>
      </c>
      <c r="F46" s="406"/>
      <c r="G46" s="94" t="s">
        <v>178</v>
      </c>
      <c r="H46" s="94" t="s">
        <v>150</v>
      </c>
      <c r="I46" s="95" t="s">
        <v>151</v>
      </c>
    </row>
    <row r="47" spans="1:9" x14ac:dyDescent="0.25">
      <c r="A47" s="83">
        <v>12</v>
      </c>
      <c r="B47" s="407" t="s">
        <v>191</v>
      </c>
      <c r="C47" s="408"/>
      <c r="D47" s="409"/>
      <c r="E47" s="410"/>
      <c r="F47" s="411"/>
      <c r="G47" s="84"/>
      <c r="H47" s="96"/>
      <c r="I47" s="87"/>
    </row>
    <row r="48" spans="1:9" x14ac:dyDescent="0.25">
      <c r="A48" s="83"/>
      <c r="B48" s="417" t="s">
        <v>192</v>
      </c>
      <c r="C48" s="418"/>
      <c r="D48" s="419"/>
      <c r="E48" s="420">
        <v>1</v>
      </c>
      <c r="F48" s="421"/>
      <c r="G48" s="84">
        <v>21.4</v>
      </c>
      <c r="H48" s="96">
        <v>5</v>
      </c>
      <c r="I48" s="87">
        <f>H48*G48</f>
        <v>107</v>
      </c>
    </row>
    <row r="49" spans="1:12" x14ac:dyDescent="0.25">
      <c r="A49" s="97"/>
      <c r="B49" s="412"/>
      <c r="C49" s="413"/>
      <c r="D49" s="414"/>
      <c r="E49" s="415"/>
      <c r="F49" s="416"/>
      <c r="G49" s="84"/>
      <c r="H49" s="96"/>
      <c r="I49" s="87"/>
    </row>
    <row r="50" spans="1:12" x14ac:dyDescent="0.25">
      <c r="A50" s="423" t="s">
        <v>181</v>
      </c>
      <c r="B50" s="423"/>
      <c r="C50" s="423"/>
      <c r="D50" s="423"/>
      <c r="E50" s="423"/>
      <c r="F50" s="423"/>
      <c r="G50" s="423"/>
      <c r="H50" s="424"/>
      <c r="I50" s="98">
        <f>SUM(I47:I49)</f>
        <v>107</v>
      </c>
    </row>
    <row r="51" spans="1:12" x14ac:dyDescent="0.25">
      <c r="A51" s="99"/>
      <c r="B51" s="100"/>
      <c r="C51" s="100"/>
      <c r="D51" s="100"/>
      <c r="E51" s="100"/>
      <c r="F51" s="101"/>
      <c r="G51" s="102"/>
      <c r="H51" s="102"/>
      <c r="I51" s="103"/>
      <c r="L51" s="55"/>
    </row>
    <row r="52" spans="1:12" x14ac:dyDescent="0.25">
      <c r="A52" s="390"/>
      <c r="B52" s="391"/>
      <c r="C52" s="391"/>
      <c r="D52" s="391"/>
      <c r="E52" s="391"/>
      <c r="F52" s="104"/>
      <c r="G52" s="394" t="s">
        <v>182</v>
      </c>
      <c r="H52" s="391"/>
      <c r="I52" s="105">
        <f>I50+I44+I32+I21</f>
        <v>1082</v>
      </c>
    </row>
    <row r="53" spans="1:12" x14ac:dyDescent="0.25">
      <c r="A53" s="390"/>
      <c r="B53" s="391"/>
      <c r="C53" s="391"/>
      <c r="D53" s="391"/>
      <c r="E53" s="391"/>
      <c r="F53" s="58"/>
      <c r="G53" s="106"/>
      <c r="H53" s="107"/>
      <c r="I53" s="108"/>
    </row>
    <row r="54" spans="1:12" ht="15.75" thickBot="1" x14ac:dyDescent="0.3">
      <c r="A54" s="390"/>
      <c r="B54" s="391"/>
      <c r="C54" s="391"/>
      <c r="D54" s="391"/>
      <c r="E54" s="391"/>
      <c r="F54" s="58"/>
      <c r="G54" s="444" t="s">
        <v>183</v>
      </c>
      <c r="H54" s="445"/>
      <c r="I54" s="117">
        <f>I52+I53</f>
        <v>1082</v>
      </c>
    </row>
    <row r="55" spans="1:12" ht="16.5" thickTop="1" thickBot="1" x14ac:dyDescent="0.3">
      <c r="A55" s="109"/>
      <c r="B55" s="110"/>
      <c r="C55" s="392"/>
      <c r="D55" s="393"/>
      <c r="E55" s="393"/>
      <c r="F55" s="393"/>
      <c r="G55" s="111"/>
      <c r="H55" s="111"/>
      <c r="I55" s="112"/>
    </row>
    <row r="57" spans="1:12" x14ac:dyDescent="0.25">
      <c r="A57" s="55"/>
      <c r="B57" s="55"/>
    </row>
  </sheetData>
  <mergeCells count="67">
    <mergeCell ref="A54:B54"/>
    <mergeCell ref="C54:E54"/>
    <mergeCell ref="C55:F55"/>
    <mergeCell ref="A50:H50"/>
    <mergeCell ref="A52:B52"/>
    <mergeCell ref="C52:E52"/>
    <mergeCell ref="G52:H52"/>
    <mergeCell ref="A53:B53"/>
    <mergeCell ref="C53:E53"/>
    <mergeCell ref="G54:H54"/>
    <mergeCell ref="B47:D47"/>
    <mergeCell ref="E47:F47"/>
    <mergeCell ref="B48:D48"/>
    <mergeCell ref="E48:F48"/>
    <mergeCell ref="B49:D49"/>
    <mergeCell ref="E49:F49"/>
    <mergeCell ref="B46:D46"/>
    <mergeCell ref="E46:F46"/>
    <mergeCell ref="B38:D38"/>
    <mergeCell ref="E38:F38"/>
    <mergeCell ref="B39:D39"/>
    <mergeCell ref="E39:F39"/>
    <mergeCell ref="B40:D40"/>
    <mergeCell ref="E40:F40"/>
    <mergeCell ref="B41:D41"/>
    <mergeCell ref="B42:D42"/>
    <mergeCell ref="B43:D43"/>
    <mergeCell ref="A44:H44"/>
    <mergeCell ref="A45:I45"/>
    <mergeCell ref="B35:D35"/>
    <mergeCell ref="E35:F35"/>
    <mergeCell ref="B36:D36"/>
    <mergeCell ref="E36:F36"/>
    <mergeCell ref="B37:D37"/>
    <mergeCell ref="E37:F37"/>
    <mergeCell ref="B34:D34"/>
    <mergeCell ref="E34:F34"/>
    <mergeCell ref="A22:I22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I33"/>
    <mergeCell ref="A21:H21"/>
    <mergeCell ref="F12:G12"/>
    <mergeCell ref="H12:I12"/>
    <mergeCell ref="F13:G13"/>
    <mergeCell ref="H13:I13"/>
    <mergeCell ref="F14:G14"/>
    <mergeCell ref="H14:I14"/>
    <mergeCell ref="A15:I15"/>
    <mergeCell ref="A16:I16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57"/>
  <sheetViews>
    <sheetView view="pageBreakPreview" topLeftCell="A10" zoomScale="60" zoomScaleNormal="100" workbookViewId="0">
      <selection activeCell="A45" sqref="A45"/>
    </sheetView>
  </sheetViews>
  <sheetFormatPr defaultRowHeight="15" x14ac:dyDescent="0.25"/>
  <cols>
    <col min="1" max="1" width="12" bestFit="1" customWidth="1"/>
    <col min="4" max="4" width="14.5703125" customWidth="1"/>
    <col min="6" max="6" width="8.85546875" customWidth="1"/>
    <col min="7" max="7" width="11" customWidth="1"/>
    <col min="8" max="8" width="14.140625" customWidth="1"/>
    <col min="9" max="9" width="16.425781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>
        <v>4</v>
      </c>
      <c r="I9" s="442"/>
    </row>
    <row r="10" spans="1:13" x14ac:dyDescent="0.25">
      <c r="A10" s="57" t="s">
        <v>130</v>
      </c>
      <c r="B10" s="55"/>
      <c r="E10" s="58"/>
      <c r="F10" s="428" t="s">
        <v>131</v>
      </c>
      <c r="G10" s="429"/>
      <c r="H10" s="443">
        <v>43771</v>
      </c>
      <c r="I10" s="431"/>
    </row>
    <row r="11" spans="1:13" x14ac:dyDescent="0.25">
      <c r="A11" s="57" t="s">
        <v>132</v>
      </c>
      <c r="B11" s="55"/>
      <c r="E11" s="58"/>
      <c r="F11" s="428" t="s">
        <v>133</v>
      </c>
      <c r="G11" s="429"/>
      <c r="H11" s="430" t="s">
        <v>193</v>
      </c>
      <c r="I11" s="431"/>
    </row>
    <row r="12" spans="1:13" x14ac:dyDescent="0.25">
      <c r="A12" s="57" t="s">
        <v>135</v>
      </c>
      <c r="B12" s="55"/>
      <c r="E12" s="58"/>
      <c r="F12" s="428" t="s">
        <v>136</v>
      </c>
      <c r="G12" s="429"/>
      <c r="H12" s="430">
        <v>41177</v>
      </c>
      <c r="I12" s="431"/>
    </row>
    <row r="13" spans="1:13" x14ac:dyDescent="0.25">
      <c r="A13" s="57" t="s">
        <v>137</v>
      </c>
      <c r="B13" s="55"/>
      <c r="E13" s="58"/>
      <c r="F13" s="428" t="s">
        <v>138</v>
      </c>
      <c r="G13" s="429"/>
      <c r="H13" s="430" t="s">
        <v>139</v>
      </c>
      <c r="I13" s="431"/>
      <c r="M13" t="s">
        <v>140</v>
      </c>
    </row>
    <row r="14" spans="1:13" x14ac:dyDescent="0.25">
      <c r="A14" s="59"/>
      <c r="B14" s="60"/>
      <c r="C14" s="60"/>
      <c r="D14" s="60"/>
      <c r="E14" s="61"/>
      <c r="F14" s="428" t="s">
        <v>141</v>
      </c>
      <c r="G14" s="429"/>
      <c r="H14" s="430" t="s">
        <v>142</v>
      </c>
      <c r="I14" s="431"/>
    </row>
    <row r="15" spans="1:13" x14ac:dyDescent="0.25">
      <c r="A15" s="434" t="s">
        <v>194</v>
      </c>
      <c r="B15" s="435"/>
      <c r="C15" s="435"/>
      <c r="D15" s="435"/>
      <c r="E15" s="435"/>
      <c r="F15" s="435"/>
      <c r="G15" s="435"/>
      <c r="H15" s="435"/>
      <c r="I15" s="436"/>
    </row>
    <row r="16" spans="1:13" ht="15.75" thickBot="1" x14ac:dyDescent="0.3">
      <c r="A16" s="449" t="s">
        <v>144</v>
      </c>
      <c r="B16" s="450"/>
      <c r="C16" s="450"/>
      <c r="D16" s="450"/>
      <c r="E16" s="450"/>
      <c r="F16" s="450"/>
      <c r="G16" s="450"/>
      <c r="H16" s="450"/>
      <c r="I16" s="451"/>
    </row>
    <row r="17" spans="1:12" x14ac:dyDescent="0.25">
      <c r="A17" s="62" t="s">
        <v>145</v>
      </c>
      <c r="B17" s="452" t="s">
        <v>146</v>
      </c>
      <c r="C17" s="453"/>
      <c r="D17" s="454"/>
      <c r="E17" s="128" t="s">
        <v>147</v>
      </c>
      <c r="F17" s="128" t="s">
        <v>148</v>
      </c>
      <c r="G17" s="128" t="s">
        <v>149</v>
      </c>
      <c r="H17" s="128" t="s">
        <v>150</v>
      </c>
      <c r="I17" s="129" t="s">
        <v>151</v>
      </c>
    </row>
    <row r="18" spans="1:12" x14ac:dyDescent="0.25">
      <c r="A18" s="67"/>
      <c r="B18" s="410"/>
      <c r="C18" s="432"/>
      <c r="D18" s="411"/>
      <c r="E18" s="68"/>
      <c r="F18" s="69"/>
      <c r="G18" s="68"/>
      <c r="H18" s="70"/>
      <c r="I18" s="71">
        <f>SUM(G18*H18)</f>
        <v>0</v>
      </c>
    </row>
    <row r="19" spans="1:12" x14ac:dyDescent="0.25">
      <c r="A19" s="72"/>
      <c r="B19" s="420"/>
      <c r="C19" s="359"/>
      <c r="D19" s="421"/>
      <c r="E19" s="73"/>
      <c r="F19" s="58"/>
      <c r="G19" s="73"/>
      <c r="H19" s="74"/>
      <c r="I19" s="71">
        <f t="shared" ref="I19:I20" si="0">SUM(G19*H19)</f>
        <v>0</v>
      </c>
    </row>
    <row r="20" spans="1:12" x14ac:dyDescent="0.25">
      <c r="A20" s="72"/>
      <c r="B20" s="415"/>
      <c r="C20" s="433"/>
      <c r="D20" s="416"/>
      <c r="E20" s="73"/>
      <c r="F20" s="58"/>
      <c r="G20" s="75"/>
      <c r="H20" s="76"/>
      <c r="I20" s="77">
        <f t="shared" si="0"/>
        <v>0</v>
      </c>
    </row>
    <row r="21" spans="1:12" x14ac:dyDescent="0.25">
      <c r="A21" s="422" t="s">
        <v>152</v>
      </c>
      <c r="B21" s="423"/>
      <c r="C21" s="423"/>
      <c r="D21" s="423"/>
      <c r="E21" s="423"/>
      <c r="F21" s="423"/>
      <c r="G21" s="423"/>
      <c r="H21" s="424"/>
      <c r="I21" s="71">
        <f>SUM(I18:I20)</f>
        <v>0</v>
      </c>
    </row>
    <row r="22" spans="1:12" x14ac:dyDescent="0.25">
      <c r="A22" s="401" t="s">
        <v>153</v>
      </c>
      <c r="B22" s="402"/>
      <c r="C22" s="402"/>
      <c r="D22" s="402"/>
      <c r="E22" s="402"/>
      <c r="F22" s="402"/>
      <c r="G22" s="402"/>
      <c r="H22" s="402"/>
      <c r="I22" s="403"/>
    </row>
    <row r="23" spans="1:12" x14ac:dyDescent="0.25">
      <c r="A23" s="78" t="s">
        <v>154</v>
      </c>
      <c r="B23" s="79" t="s">
        <v>146</v>
      </c>
      <c r="C23" s="79"/>
      <c r="D23" s="79"/>
      <c r="E23" s="80"/>
      <c r="F23" s="123" t="s">
        <v>149</v>
      </c>
      <c r="G23" s="80" t="s">
        <v>195</v>
      </c>
      <c r="H23" s="94" t="s">
        <v>150</v>
      </c>
      <c r="I23" s="95" t="s">
        <v>151</v>
      </c>
    </row>
    <row r="24" spans="1:12" x14ac:dyDescent="0.25">
      <c r="A24" s="83">
        <v>1</v>
      </c>
      <c r="B24" s="407" t="s">
        <v>196</v>
      </c>
      <c r="C24" s="408"/>
      <c r="D24" s="408"/>
      <c r="E24" s="409"/>
      <c r="F24" s="115">
        <v>1</v>
      </c>
      <c r="G24" s="124">
        <v>0.15</v>
      </c>
      <c r="H24" s="86">
        <v>396</v>
      </c>
      <c r="I24" s="87">
        <f>H24*F24*1.15</f>
        <v>455.4</v>
      </c>
    </row>
    <row r="25" spans="1:12" x14ac:dyDescent="0.25">
      <c r="A25" s="83">
        <v>2</v>
      </c>
      <c r="B25" s="417" t="s">
        <v>197</v>
      </c>
      <c r="C25" s="418"/>
      <c r="D25" s="418"/>
      <c r="E25" s="419"/>
      <c r="F25" s="84">
        <v>1</v>
      </c>
      <c r="G25" s="85">
        <v>0.15</v>
      </c>
      <c r="H25" s="86">
        <v>12</v>
      </c>
      <c r="I25" s="87">
        <f>H25*F25*1.15</f>
        <v>13.799999999999999</v>
      </c>
    </row>
    <row r="26" spans="1:12" x14ac:dyDescent="0.25">
      <c r="A26" s="83"/>
      <c r="B26" s="417"/>
      <c r="C26" s="418"/>
      <c r="D26" s="418"/>
      <c r="E26" s="419"/>
      <c r="F26" s="73"/>
      <c r="G26" s="119"/>
      <c r="H26" s="86"/>
      <c r="I26" s="87"/>
    </row>
    <row r="27" spans="1:12" x14ac:dyDescent="0.25">
      <c r="A27" s="83"/>
      <c r="B27" s="417"/>
      <c r="C27" s="418"/>
      <c r="D27" s="418"/>
      <c r="E27" s="419"/>
      <c r="F27" s="73"/>
      <c r="G27" s="119"/>
      <c r="H27" s="86"/>
      <c r="I27" s="87"/>
    </row>
    <row r="28" spans="1:12" x14ac:dyDescent="0.25">
      <c r="A28" s="83"/>
      <c r="B28" s="417"/>
      <c r="C28" s="418"/>
      <c r="D28" s="418"/>
      <c r="E28" s="419"/>
      <c r="F28" s="73"/>
      <c r="G28" s="119"/>
      <c r="H28" s="86"/>
      <c r="I28" s="87"/>
    </row>
    <row r="29" spans="1:12" x14ac:dyDescent="0.25">
      <c r="A29" s="83"/>
      <c r="B29" s="420"/>
      <c r="C29" s="359"/>
      <c r="D29" s="359"/>
      <c r="E29" s="421"/>
      <c r="F29" s="73"/>
      <c r="G29" s="119"/>
      <c r="H29" s="86"/>
      <c r="I29" s="87"/>
    </row>
    <row r="30" spans="1:12" x14ac:dyDescent="0.25">
      <c r="A30" s="83"/>
      <c r="B30" s="420"/>
      <c r="C30" s="359"/>
      <c r="D30" s="359"/>
      <c r="E30" s="421"/>
      <c r="F30" s="73"/>
      <c r="G30" s="58"/>
      <c r="H30" s="86"/>
      <c r="I30" s="87"/>
    </row>
    <row r="31" spans="1:12" x14ac:dyDescent="0.25">
      <c r="A31" s="83"/>
      <c r="B31" s="412"/>
      <c r="C31" s="413"/>
      <c r="D31" s="413"/>
      <c r="E31" s="414"/>
      <c r="F31" s="75"/>
      <c r="G31" s="120"/>
      <c r="H31" s="86"/>
      <c r="I31" s="87"/>
      <c r="L31" s="125"/>
    </row>
    <row r="32" spans="1:12" x14ac:dyDescent="0.25">
      <c r="A32" s="422" t="s">
        <v>162</v>
      </c>
      <c r="B32" s="423"/>
      <c r="C32" s="423"/>
      <c r="D32" s="423"/>
      <c r="E32" s="423"/>
      <c r="F32" s="423"/>
      <c r="G32" s="423"/>
      <c r="H32" s="424"/>
      <c r="I32" s="130">
        <f>SUM(I24:I31)</f>
        <v>469.2</v>
      </c>
    </row>
    <row r="33" spans="1:9" x14ac:dyDescent="0.25">
      <c r="A33" s="401" t="s">
        <v>163</v>
      </c>
      <c r="B33" s="402"/>
      <c r="C33" s="402"/>
      <c r="D33" s="402"/>
      <c r="E33" s="402"/>
      <c r="F33" s="402"/>
      <c r="G33" s="402"/>
      <c r="H33" s="402"/>
      <c r="I33" s="403"/>
    </row>
    <row r="34" spans="1:9" x14ac:dyDescent="0.25">
      <c r="A34" s="78" t="s">
        <v>164</v>
      </c>
      <c r="B34" s="404" t="s">
        <v>165</v>
      </c>
      <c r="C34" s="405"/>
      <c r="D34" s="406"/>
      <c r="E34" s="404" t="s">
        <v>147</v>
      </c>
      <c r="F34" s="406"/>
      <c r="G34" s="122" t="s">
        <v>149</v>
      </c>
      <c r="H34" s="94" t="s">
        <v>150</v>
      </c>
      <c r="I34" s="95" t="s">
        <v>151</v>
      </c>
    </row>
    <row r="35" spans="1:9" x14ac:dyDescent="0.25">
      <c r="A35" s="83">
        <v>1</v>
      </c>
      <c r="B35" s="425" t="s">
        <v>166</v>
      </c>
      <c r="C35" s="426"/>
      <c r="D35" s="427"/>
      <c r="E35" s="410" t="s">
        <v>167</v>
      </c>
      <c r="F35" s="411"/>
      <c r="G35" s="115">
        <v>2</v>
      </c>
      <c r="H35" s="113">
        <v>450</v>
      </c>
      <c r="I35" s="90">
        <f>SUM(G35*H35)</f>
        <v>900</v>
      </c>
    </row>
    <row r="36" spans="1:9" x14ac:dyDescent="0.25">
      <c r="A36" s="83">
        <v>2</v>
      </c>
      <c r="B36" s="395" t="s">
        <v>168</v>
      </c>
      <c r="C36" s="396"/>
      <c r="D36" s="397"/>
      <c r="E36" s="420" t="s">
        <v>167</v>
      </c>
      <c r="F36" s="421"/>
      <c r="G36" s="84"/>
      <c r="H36" s="114">
        <v>350</v>
      </c>
      <c r="I36" s="87">
        <f t="shared" ref="I36:I40" si="1">SUM(G36*H36)</f>
        <v>0</v>
      </c>
    </row>
    <row r="37" spans="1:9" x14ac:dyDescent="0.25">
      <c r="A37" s="83">
        <v>3</v>
      </c>
      <c r="B37" s="395" t="s">
        <v>169</v>
      </c>
      <c r="C37" s="396"/>
      <c r="D37" s="397"/>
      <c r="E37" s="420" t="s">
        <v>167</v>
      </c>
      <c r="F37" s="421"/>
      <c r="G37" s="84"/>
      <c r="H37" s="114">
        <v>300</v>
      </c>
      <c r="I37" s="87">
        <f t="shared" si="1"/>
        <v>0</v>
      </c>
    </row>
    <row r="38" spans="1:9" x14ac:dyDescent="0.25">
      <c r="A38" s="83">
        <v>4</v>
      </c>
      <c r="B38" s="395" t="s">
        <v>170</v>
      </c>
      <c r="C38" s="396"/>
      <c r="D38" s="397"/>
      <c r="E38" s="420" t="s">
        <v>167</v>
      </c>
      <c r="F38" s="421"/>
      <c r="G38" s="84">
        <v>2</v>
      </c>
      <c r="H38" s="114">
        <v>200</v>
      </c>
      <c r="I38" s="87">
        <f t="shared" si="1"/>
        <v>400</v>
      </c>
    </row>
    <row r="39" spans="1:9" x14ac:dyDescent="0.25">
      <c r="A39" s="83">
        <v>5</v>
      </c>
      <c r="B39" s="395" t="s">
        <v>171</v>
      </c>
      <c r="C39" s="396"/>
      <c r="D39" s="397"/>
      <c r="E39" s="420" t="s">
        <v>167</v>
      </c>
      <c r="F39" s="421"/>
      <c r="G39" s="84"/>
      <c r="H39" s="116">
        <v>200</v>
      </c>
      <c r="I39" s="87">
        <f t="shared" si="1"/>
        <v>0</v>
      </c>
    </row>
    <row r="40" spans="1:9" x14ac:dyDescent="0.25">
      <c r="A40" s="83">
        <v>6</v>
      </c>
      <c r="B40" s="395" t="s">
        <v>172</v>
      </c>
      <c r="C40" s="396"/>
      <c r="D40" s="397"/>
      <c r="E40" s="420" t="s">
        <v>167</v>
      </c>
      <c r="F40" s="421"/>
      <c r="G40" s="84"/>
      <c r="H40" s="116">
        <v>140</v>
      </c>
      <c r="I40" s="87">
        <f t="shared" si="1"/>
        <v>0</v>
      </c>
    </row>
    <row r="41" spans="1:9" x14ac:dyDescent="0.25">
      <c r="A41" s="83"/>
      <c r="B41" s="395"/>
      <c r="C41" s="396"/>
      <c r="D41" s="397"/>
      <c r="E41" s="91"/>
      <c r="F41" s="58"/>
      <c r="G41" s="58"/>
      <c r="H41" s="74"/>
      <c r="I41" s="87"/>
    </row>
    <row r="42" spans="1:9" x14ac:dyDescent="0.25">
      <c r="A42" s="72"/>
      <c r="B42" s="395"/>
      <c r="C42" s="396"/>
      <c r="D42" s="397"/>
      <c r="F42" s="58"/>
      <c r="G42" s="58"/>
      <c r="H42" s="74"/>
      <c r="I42" s="87"/>
    </row>
    <row r="43" spans="1:9" x14ac:dyDescent="0.25">
      <c r="A43" s="92"/>
      <c r="B43" s="398"/>
      <c r="C43" s="399"/>
      <c r="D43" s="400"/>
      <c r="E43" s="60"/>
      <c r="F43" s="61"/>
      <c r="G43" s="58"/>
      <c r="H43" s="76"/>
      <c r="I43" s="87"/>
    </row>
    <row r="44" spans="1:9" x14ac:dyDescent="0.25">
      <c r="A44" s="422" t="s">
        <v>173</v>
      </c>
      <c r="B44" s="423"/>
      <c r="C44" s="423"/>
      <c r="D44" s="423"/>
      <c r="E44" s="423"/>
      <c r="F44" s="423"/>
      <c r="G44" s="423"/>
      <c r="H44" s="424"/>
      <c r="I44" s="98">
        <f>SUM(I35:I43)</f>
        <v>1300</v>
      </c>
    </row>
    <row r="45" spans="1:9" x14ac:dyDescent="0.25">
      <c r="A45" s="401" t="s">
        <v>174</v>
      </c>
      <c r="B45" s="402"/>
      <c r="C45" s="402"/>
      <c r="D45" s="402"/>
      <c r="E45" s="402"/>
      <c r="F45" s="402"/>
      <c r="G45" s="402"/>
      <c r="H45" s="402"/>
      <c r="I45" s="403"/>
    </row>
    <row r="46" spans="1:9" x14ac:dyDescent="0.25">
      <c r="A46" s="78" t="s">
        <v>175</v>
      </c>
      <c r="B46" s="404" t="s">
        <v>176</v>
      </c>
      <c r="C46" s="405"/>
      <c r="D46" s="406"/>
      <c r="E46" s="404" t="s">
        <v>177</v>
      </c>
      <c r="F46" s="406"/>
      <c r="G46" s="94" t="s">
        <v>178</v>
      </c>
      <c r="H46" s="94" t="s">
        <v>150</v>
      </c>
      <c r="I46" s="95" t="s">
        <v>151</v>
      </c>
    </row>
    <row r="47" spans="1:9" x14ac:dyDescent="0.25">
      <c r="A47" s="83">
        <v>1</v>
      </c>
      <c r="B47" s="407" t="s">
        <v>198</v>
      </c>
      <c r="C47" s="408"/>
      <c r="D47" s="409"/>
      <c r="E47" s="410"/>
      <c r="F47" s="411"/>
      <c r="G47" s="84"/>
      <c r="H47" s="96"/>
      <c r="I47" s="87"/>
    </row>
    <row r="48" spans="1:9" x14ac:dyDescent="0.25">
      <c r="A48" s="83"/>
      <c r="B48" s="417" t="s">
        <v>199</v>
      </c>
      <c r="C48" s="418"/>
      <c r="D48" s="419"/>
      <c r="E48" s="420">
        <v>1</v>
      </c>
      <c r="F48" s="421"/>
      <c r="G48" s="84">
        <v>28.6</v>
      </c>
      <c r="H48" s="96">
        <v>5</v>
      </c>
      <c r="I48" s="87">
        <f>H48*G48</f>
        <v>143</v>
      </c>
    </row>
    <row r="49" spans="1:12" x14ac:dyDescent="0.25">
      <c r="A49" s="97"/>
      <c r="B49" s="412"/>
      <c r="C49" s="413"/>
      <c r="D49" s="414"/>
      <c r="E49" s="415"/>
      <c r="F49" s="416"/>
      <c r="G49" s="84"/>
      <c r="H49" s="96"/>
      <c r="I49" s="87"/>
    </row>
    <row r="50" spans="1:12" x14ac:dyDescent="0.25">
      <c r="A50" s="423" t="s">
        <v>181</v>
      </c>
      <c r="B50" s="423"/>
      <c r="C50" s="423"/>
      <c r="D50" s="423"/>
      <c r="E50" s="423"/>
      <c r="F50" s="423"/>
      <c r="G50" s="423"/>
      <c r="H50" s="424"/>
      <c r="I50" s="98">
        <f>SUM(I47:I49)</f>
        <v>143</v>
      </c>
    </row>
    <row r="51" spans="1:12" x14ac:dyDescent="0.25">
      <c r="A51" s="99"/>
      <c r="B51" s="100"/>
      <c r="C51" s="100"/>
      <c r="D51" s="100"/>
      <c r="E51" s="100"/>
      <c r="F51" s="101"/>
      <c r="G51" s="102"/>
      <c r="H51" s="102"/>
      <c r="I51" s="103"/>
      <c r="L51" s="55"/>
    </row>
    <row r="52" spans="1:12" x14ac:dyDescent="0.25">
      <c r="A52" s="390"/>
      <c r="B52" s="391"/>
      <c r="C52" s="391"/>
      <c r="D52" s="391"/>
      <c r="E52" s="391"/>
      <c r="F52" s="104"/>
      <c r="G52" s="394" t="s">
        <v>182</v>
      </c>
      <c r="H52" s="391"/>
      <c r="I52" s="105">
        <f>I50+I44+I32+I21</f>
        <v>1912.2</v>
      </c>
    </row>
    <row r="53" spans="1:12" x14ac:dyDescent="0.25">
      <c r="A53" s="390"/>
      <c r="B53" s="391"/>
      <c r="C53" s="391"/>
      <c r="D53" s="391"/>
      <c r="E53" s="391"/>
      <c r="F53" s="58"/>
      <c r="G53" s="106"/>
      <c r="H53" s="107"/>
      <c r="I53" s="108"/>
    </row>
    <row r="54" spans="1:12" ht="15.75" thickBot="1" x14ac:dyDescent="0.3">
      <c r="A54" s="390"/>
      <c r="B54" s="391"/>
      <c r="C54" s="391"/>
      <c r="D54" s="391"/>
      <c r="E54" s="391"/>
      <c r="F54" s="58"/>
      <c r="G54" s="444" t="s">
        <v>183</v>
      </c>
      <c r="H54" s="445"/>
      <c r="I54" s="117">
        <f>I52+I53</f>
        <v>1912.2</v>
      </c>
    </row>
    <row r="55" spans="1:12" ht="16.5" thickTop="1" thickBot="1" x14ac:dyDescent="0.3">
      <c r="A55" s="109"/>
      <c r="B55" s="110"/>
      <c r="C55" s="392"/>
      <c r="D55" s="393"/>
      <c r="E55" s="393"/>
      <c r="F55" s="393"/>
      <c r="G55" s="111"/>
      <c r="H55" s="111"/>
      <c r="I55" s="112"/>
    </row>
    <row r="57" spans="1:12" x14ac:dyDescent="0.25">
      <c r="A57" s="55"/>
      <c r="B57" s="55"/>
    </row>
  </sheetData>
  <mergeCells count="68">
    <mergeCell ref="A54:B54"/>
    <mergeCell ref="C54:E54"/>
    <mergeCell ref="C55:F55"/>
    <mergeCell ref="A50:H50"/>
    <mergeCell ref="A52:B52"/>
    <mergeCell ref="C52:E52"/>
    <mergeCell ref="G52:H52"/>
    <mergeCell ref="A53:B53"/>
    <mergeCell ref="C53:E53"/>
    <mergeCell ref="G54:H54"/>
    <mergeCell ref="B47:D47"/>
    <mergeCell ref="E47:F47"/>
    <mergeCell ref="B48:D48"/>
    <mergeCell ref="E48:F48"/>
    <mergeCell ref="B49:D49"/>
    <mergeCell ref="E49:F49"/>
    <mergeCell ref="B46:D46"/>
    <mergeCell ref="E46:F46"/>
    <mergeCell ref="B38:D38"/>
    <mergeCell ref="E38:F38"/>
    <mergeCell ref="B39:D39"/>
    <mergeCell ref="E39:F39"/>
    <mergeCell ref="B40:D40"/>
    <mergeCell ref="E40:F40"/>
    <mergeCell ref="B41:D41"/>
    <mergeCell ref="B42:D42"/>
    <mergeCell ref="B43:D43"/>
    <mergeCell ref="A44:H44"/>
    <mergeCell ref="A45:I45"/>
    <mergeCell ref="B35:D35"/>
    <mergeCell ref="E35:F35"/>
    <mergeCell ref="B36:D36"/>
    <mergeCell ref="E36:F36"/>
    <mergeCell ref="B37:D37"/>
    <mergeCell ref="E37:F37"/>
    <mergeCell ref="B34:D34"/>
    <mergeCell ref="E34:F34"/>
    <mergeCell ref="A22:I22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I33"/>
    <mergeCell ref="A21:H21"/>
    <mergeCell ref="F12:G12"/>
    <mergeCell ref="H12:I12"/>
    <mergeCell ref="F13:G13"/>
    <mergeCell ref="H13:I13"/>
    <mergeCell ref="F14:G14"/>
    <mergeCell ref="H14:I14"/>
    <mergeCell ref="A15:I15"/>
    <mergeCell ref="A16:I16"/>
    <mergeCell ref="B18:D18"/>
    <mergeCell ref="B19:D19"/>
    <mergeCell ref="B20:D20"/>
    <mergeCell ref="B17:D17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M57"/>
  <sheetViews>
    <sheetView view="pageBreakPreview" topLeftCell="A7" zoomScale="60" zoomScaleNormal="100" workbookViewId="0">
      <selection activeCell="A45" sqref="A45"/>
    </sheetView>
  </sheetViews>
  <sheetFormatPr defaultRowHeight="15" x14ac:dyDescent="0.25"/>
  <cols>
    <col min="1" max="1" width="12" bestFit="1" customWidth="1"/>
    <col min="4" max="4" width="14.5703125" customWidth="1"/>
    <col min="6" max="6" width="8.85546875" customWidth="1"/>
    <col min="7" max="7" width="11" customWidth="1"/>
    <col min="8" max="8" width="14.140625" customWidth="1"/>
    <col min="9" max="9" width="16.425781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>
        <v>5</v>
      </c>
      <c r="I9" s="442"/>
    </row>
    <row r="10" spans="1:13" x14ac:dyDescent="0.25">
      <c r="A10" s="57" t="s">
        <v>130</v>
      </c>
      <c r="B10" s="55"/>
      <c r="E10" s="58"/>
      <c r="F10" s="428" t="s">
        <v>131</v>
      </c>
      <c r="G10" s="429"/>
      <c r="H10" s="443">
        <v>43740</v>
      </c>
      <c r="I10" s="431"/>
    </row>
    <row r="11" spans="1:13" x14ac:dyDescent="0.25">
      <c r="A11" s="57" t="s">
        <v>132</v>
      </c>
      <c r="B11" s="55"/>
      <c r="E11" s="58"/>
      <c r="F11" s="428" t="s">
        <v>133</v>
      </c>
      <c r="G11" s="429"/>
      <c r="H11" s="430" t="s">
        <v>134</v>
      </c>
      <c r="I11" s="431"/>
    </row>
    <row r="12" spans="1:13" x14ac:dyDescent="0.25">
      <c r="A12" s="57" t="s">
        <v>135</v>
      </c>
      <c r="B12" s="55"/>
      <c r="E12" s="58"/>
      <c r="F12" s="428" t="s">
        <v>136</v>
      </c>
      <c r="G12" s="429"/>
      <c r="H12" s="430">
        <v>41140</v>
      </c>
      <c r="I12" s="431"/>
    </row>
    <row r="13" spans="1:13" x14ac:dyDescent="0.25">
      <c r="A13" s="57" t="s">
        <v>137</v>
      </c>
      <c r="B13" s="55"/>
      <c r="E13" s="58"/>
      <c r="F13" s="428" t="s">
        <v>138</v>
      </c>
      <c r="G13" s="429"/>
      <c r="H13" s="430" t="s">
        <v>139</v>
      </c>
      <c r="I13" s="431"/>
      <c r="M13" t="s">
        <v>140</v>
      </c>
    </row>
    <row r="14" spans="1:13" x14ac:dyDescent="0.25">
      <c r="A14" s="59"/>
      <c r="B14" s="60"/>
      <c r="C14" s="60"/>
      <c r="D14" s="60"/>
      <c r="E14" s="61"/>
      <c r="F14" s="428" t="s">
        <v>141</v>
      </c>
      <c r="G14" s="429"/>
      <c r="H14" s="430" t="s">
        <v>142</v>
      </c>
      <c r="I14" s="431"/>
    </row>
    <row r="15" spans="1:13" x14ac:dyDescent="0.25">
      <c r="A15" s="434" t="s">
        <v>200</v>
      </c>
      <c r="B15" s="435"/>
      <c r="C15" s="435"/>
      <c r="D15" s="435"/>
      <c r="E15" s="435"/>
      <c r="F15" s="435"/>
      <c r="G15" s="435"/>
      <c r="H15" s="435"/>
      <c r="I15" s="436"/>
    </row>
    <row r="16" spans="1:13" ht="15.75" thickBot="1" x14ac:dyDescent="0.3">
      <c r="A16" s="437" t="s">
        <v>144</v>
      </c>
      <c r="B16" s="438"/>
      <c r="C16" s="438"/>
      <c r="D16" s="438"/>
      <c r="E16" s="438"/>
      <c r="F16" s="438"/>
      <c r="G16" s="438"/>
      <c r="H16" s="438"/>
      <c r="I16" s="439"/>
    </row>
    <row r="17" spans="1:12" x14ac:dyDescent="0.25">
      <c r="A17" s="62" t="s">
        <v>145</v>
      </c>
      <c r="B17" s="452" t="s">
        <v>146</v>
      </c>
      <c r="C17" s="453"/>
      <c r="D17" s="454"/>
      <c r="E17" s="65" t="s">
        <v>147</v>
      </c>
      <c r="F17" s="65" t="s">
        <v>148</v>
      </c>
      <c r="G17" s="128" t="s">
        <v>149</v>
      </c>
      <c r="H17" s="128" t="s">
        <v>150</v>
      </c>
      <c r="I17" s="129" t="s">
        <v>151</v>
      </c>
    </row>
    <row r="18" spans="1:12" x14ac:dyDescent="0.25">
      <c r="A18" s="67"/>
      <c r="B18" s="410"/>
      <c r="C18" s="432"/>
      <c r="D18" s="411"/>
      <c r="E18" s="68"/>
      <c r="F18" s="69"/>
      <c r="G18" s="68"/>
      <c r="H18" s="70"/>
      <c r="I18" s="71">
        <f>SUM(G18*H18)</f>
        <v>0</v>
      </c>
    </row>
    <row r="19" spans="1:12" x14ac:dyDescent="0.25">
      <c r="A19" s="72"/>
      <c r="B19" s="420"/>
      <c r="C19" s="359"/>
      <c r="D19" s="421"/>
      <c r="E19" s="73"/>
      <c r="F19" s="58"/>
      <c r="G19" s="73"/>
      <c r="H19" s="74"/>
      <c r="I19" s="71">
        <f t="shared" ref="I19:I20" si="0">SUM(G19*H19)</f>
        <v>0</v>
      </c>
    </row>
    <row r="20" spans="1:12" x14ac:dyDescent="0.25">
      <c r="A20" s="72"/>
      <c r="B20" s="415"/>
      <c r="C20" s="433"/>
      <c r="D20" s="416"/>
      <c r="E20" s="73"/>
      <c r="F20" s="58"/>
      <c r="G20" s="75"/>
      <c r="H20" s="76"/>
      <c r="I20" s="77">
        <f t="shared" si="0"/>
        <v>0</v>
      </c>
    </row>
    <row r="21" spans="1:12" x14ac:dyDescent="0.25">
      <c r="A21" s="422" t="s">
        <v>152</v>
      </c>
      <c r="B21" s="423"/>
      <c r="C21" s="423"/>
      <c r="D21" s="423"/>
      <c r="E21" s="423"/>
      <c r="F21" s="423"/>
      <c r="G21" s="423"/>
      <c r="H21" s="424"/>
      <c r="I21" s="71">
        <f>SUM(I18:I20)</f>
        <v>0</v>
      </c>
    </row>
    <row r="22" spans="1:12" x14ac:dyDescent="0.25">
      <c r="A22" s="401" t="s">
        <v>153</v>
      </c>
      <c r="B22" s="402"/>
      <c r="C22" s="402"/>
      <c r="D22" s="402"/>
      <c r="E22" s="402"/>
      <c r="F22" s="402"/>
      <c r="G22" s="402"/>
      <c r="H22" s="402"/>
      <c r="I22" s="403"/>
    </row>
    <row r="23" spans="1:12" x14ac:dyDescent="0.25">
      <c r="A23" s="78" t="s">
        <v>154</v>
      </c>
      <c r="B23" s="404" t="s">
        <v>146</v>
      </c>
      <c r="C23" s="405"/>
      <c r="D23" s="405"/>
      <c r="E23" s="406"/>
      <c r="F23" s="404" t="s">
        <v>149</v>
      </c>
      <c r="G23" s="406"/>
      <c r="H23" s="94" t="s">
        <v>150</v>
      </c>
      <c r="I23" s="95" t="s">
        <v>151</v>
      </c>
    </row>
    <row r="24" spans="1:12" x14ac:dyDescent="0.25">
      <c r="A24" s="83"/>
      <c r="B24" s="407"/>
      <c r="C24" s="408"/>
      <c r="D24" s="408"/>
      <c r="E24" s="409"/>
      <c r="F24" s="410"/>
      <c r="G24" s="411"/>
      <c r="H24" s="86"/>
      <c r="I24" s="87"/>
    </row>
    <row r="25" spans="1:12" x14ac:dyDescent="0.25">
      <c r="A25" s="83"/>
      <c r="B25" s="417"/>
      <c r="C25" s="418"/>
      <c r="D25" s="418"/>
      <c r="E25" s="419"/>
      <c r="F25" s="420"/>
      <c r="G25" s="421"/>
      <c r="H25" s="86"/>
      <c r="I25" s="87"/>
    </row>
    <row r="26" spans="1:12" x14ac:dyDescent="0.25">
      <c r="A26" s="83"/>
      <c r="B26" s="417"/>
      <c r="C26" s="418"/>
      <c r="D26" s="418"/>
      <c r="E26" s="419"/>
      <c r="F26" s="420"/>
      <c r="G26" s="421"/>
      <c r="H26" s="86"/>
      <c r="I26" s="87"/>
    </row>
    <row r="27" spans="1:12" x14ac:dyDescent="0.25">
      <c r="A27" s="83"/>
      <c r="B27" s="417"/>
      <c r="C27" s="418"/>
      <c r="D27" s="418"/>
      <c r="E27" s="419"/>
      <c r="F27" s="420"/>
      <c r="G27" s="421"/>
      <c r="H27" s="86"/>
      <c r="I27" s="87"/>
    </row>
    <row r="28" spans="1:12" x14ac:dyDescent="0.25">
      <c r="A28" s="83"/>
      <c r="B28" s="417"/>
      <c r="C28" s="418"/>
      <c r="D28" s="418"/>
      <c r="E28" s="419"/>
      <c r="F28" s="420"/>
      <c r="G28" s="421"/>
      <c r="H28" s="86"/>
      <c r="I28" s="87"/>
    </row>
    <row r="29" spans="1:12" x14ac:dyDescent="0.25">
      <c r="A29" s="83"/>
      <c r="B29" s="420"/>
      <c r="C29" s="359"/>
      <c r="D29" s="359"/>
      <c r="E29" s="421"/>
      <c r="F29" s="395"/>
      <c r="G29" s="397"/>
      <c r="H29" s="86"/>
      <c r="I29" s="87"/>
    </row>
    <row r="30" spans="1:12" x14ac:dyDescent="0.25">
      <c r="A30" s="83"/>
      <c r="B30" s="420"/>
      <c r="C30" s="359"/>
      <c r="D30" s="359"/>
      <c r="E30" s="421"/>
      <c r="F30" s="395"/>
      <c r="G30" s="397"/>
      <c r="H30" s="86"/>
      <c r="I30" s="87"/>
    </row>
    <row r="31" spans="1:12" x14ac:dyDescent="0.25">
      <c r="A31" s="83"/>
      <c r="B31" s="412"/>
      <c r="C31" s="413"/>
      <c r="D31" s="413"/>
      <c r="E31" s="414"/>
      <c r="F31" s="91"/>
      <c r="G31" s="121"/>
      <c r="H31" s="86"/>
      <c r="I31" s="87"/>
      <c r="L31" s="88"/>
    </row>
    <row r="32" spans="1:12" x14ac:dyDescent="0.25">
      <c r="A32" s="422" t="s">
        <v>162</v>
      </c>
      <c r="B32" s="423"/>
      <c r="C32" s="423"/>
      <c r="D32" s="423"/>
      <c r="E32" s="423"/>
      <c r="F32" s="423"/>
      <c r="G32" s="423"/>
      <c r="H32" s="424"/>
      <c r="I32" s="89">
        <f>SUM(I24:I31)</f>
        <v>0</v>
      </c>
    </row>
    <row r="33" spans="1:9" x14ac:dyDescent="0.25">
      <c r="A33" s="401" t="s">
        <v>163</v>
      </c>
      <c r="B33" s="402"/>
      <c r="C33" s="402"/>
      <c r="D33" s="402"/>
      <c r="E33" s="402"/>
      <c r="F33" s="402"/>
      <c r="G33" s="402"/>
      <c r="H33" s="402"/>
      <c r="I33" s="403"/>
    </row>
    <row r="34" spans="1:9" x14ac:dyDescent="0.25">
      <c r="A34" s="78" t="s">
        <v>164</v>
      </c>
      <c r="B34" s="404" t="s">
        <v>165</v>
      </c>
      <c r="C34" s="405"/>
      <c r="D34" s="406"/>
      <c r="E34" s="404" t="s">
        <v>147</v>
      </c>
      <c r="F34" s="406"/>
      <c r="G34" s="122" t="s">
        <v>149</v>
      </c>
      <c r="H34" s="94" t="s">
        <v>150</v>
      </c>
      <c r="I34" s="95" t="s">
        <v>151</v>
      </c>
    </row>
    <row r="35" spans="1:9" x14ac:dyDescent="0.25">
      <c r="A35" s="83">
        <v>1</v>
      </c>
      <c r="B35" s="425" t="s">
        <v>166</v>
      </c>
      <c r="C35" s="426"/>
      <c r="D35" s="427"/>
      <c r="E35" s="410" t="s">
        <v>167</v>
      </c>
      <c r="F35" s="411"/>
      <c r="G35" s="115">
        <v>1</v>
      </c>
      <c r="H35" s="113">
        <v>450</v>
      </c>
      <c r="I35" s="90">
        <f>SUM(G35*H35)</f>
        <v>450</v>
      </c>
    </row>
    <row r="36" spans="1:9" x14ac:dyDescent="0.25">
      <c r="A36" s="83">
        <v>2</v>
      </c>
      <c r="B36" s="395" t="s">
        <v>168</v>
      </c>
      <c r="C36" s="396"/>
      <c r="D36" s="397"/>
      <c r="E36" s="420" t="s">
        <v>167</v>
      </c>
      <c r="F36" s="421"/>
      <c r="G36" s="84"/>
      <c r="H36" s="114">
        <v>350</v>
      </c>
      <c r="I36" s="87">
        <f t="shared" ref="I36:I40" si="1">SUM(G36*H36)</f>
        <v>0</v>
      </c>
    </row>
    <row r="37" spans="1:9" x14ac:dyDescent="0.25">
      <c r="A37" s="83">
        <v>3</v>
      </c>
      <c r="B37" s="395" t="s">
        <v>169</v>
      </c>
      <c r="C37" s="396"/>
      <c r="D37" s="397"/>
      <c r="E37" s="420" t="s">
        <v>167</v>
      </c>
      <c r="F37" s="421"/>
      <c r="G37" s="84"/>
      <c r="H37" s="114">
        <v>300</v>
      </c>
      <c r="I37" s="87">
        <f t="shared" si="1"/>
        <v>0</v>
      </c>
    </row>
    <row r="38" spans="1:9" x14ac:dyDescent="0.25">
      <c r="A38" s="83">
        <v>4</v>
      </c>
      <c r="B38" s="395" t="s">
        <v>170</v>
      </c>
      <c r="C38" s="396"/>
      <c r="D38" s="397"/>
      <c r="E38" s="420" t="s">
        <v>167</v>
      </c>
      <c r="F38" s="421"/>
      <c r="G38" s="84">
        <v>1</v>
      </c>
      <c r="H38" s="114">
        <v>200</v>
      </c>
      <c r="I38" s="87">
        <f t="shared" si="1"/>
        <v>200</v>
      </c>
    </row>
    <row r="39" spans="1:9" x14ac:dyDescent="0.25">
      <c r="A39" s="83">
        <v>5</v>
      </c>
      <c r="B39" s="395" t="s">
        <v>171</v>
      </c>
      <c r="C39" s="396"/>
      <c r="D39" s="397"/>
      <c r="E39" s="420" t="s">
        <v>167</v>
      </c>
      <c r="F39" s="421"/>
      <c r="G39" s="84"/>
      <c r="H39" s="116">
        <v>200</v>
      </c>
      <c r="I39" s="87">
        <f t="shared" si="1"/>
        <v>0</v>
      </c>
    </row>
    <row r="40" spans="1:9" x14ac:dyDescent="0.25">
      <c r="A40" s="83">
        <v>6</v>
      </c>
      <c r="B40" s="395" t="s">
        <v>172</v>
      </c>
      <c r="C40" s="396"/>
      <c r="D40" s="397"/>
      <c r="E40" s="420" t="s">
        <v>167</v>
      </c>
      <c r="F40" s="421"/>
      <c r="G40" s="84"/>
      <c r="H40" s="116">
        <v>140</v>
      </c>
      <c r="I40" s="87">
        <f t="shared" si="1"/>
        <v>0</v>
      </c>
    </row>
    <row r="41" spans="1:9" x14ac:dyDescent="0.25">
      <c r="A41" s="83"/>
      <c r="B41" s="395"/>
      <c r="C41" s="396"/>
      <c r="D41" s="397"/>
      <c r="E41" s="91"/>
      <c r="F41" s="58"/>
      <c r="G41" s="58"/>
      <c r="H41" s="74"/>
      <c r="I41" s="87"/>
    </row>
    <row r="42" spans="1:9" x14ac:dyDescent="0.25">
      <c r="A42" s="72"/>
      <c r="B42" s="395"/>
      <c r="C42" s="396"/>
      <c r="D42" s="397"/>
      <c r="F42" s="58"/>
      <c r="G42" s="58"/>
      <c r="H42" s="74"/>
      <c r="I42" s="87"/>
    </row>
    <row r="43" spans="1:9" x14ac:dyDescent="0.25">
      <c r="A43" s="92"/>
      <c r="B43" s="398"/>
      <c r="C43" s="399"/>
      <c r="D43" s="400"/>
      <c r="E43" s="60"/>
      <c r="F43" s="61"/>
      <c r="G43" s="58"/>
      <c r="H43" s="76"/>
      <c r="I43" s="87"/>
    </row>
    <row r="44" spans="1:9" x14ac:dyDescent="0.25">
      <c r="A44" s="422" t="s">
        <v>173</v>
      </c>
      <c r="B44" s="423"/>
      <c r="C44" s="423"/>
      <c r="D44" s="423"/>
      <c r="E44" s="423"/>
      <c r="F44" s="423"/>
      <c r="G44" s="423"/>
      <c r="H44" s="424"/>
      <c r="I44" s="93">
        <f>SUM(I35:I43)</f>
        <v>650</v>
      </c>
    </row>
    <row r="45" spans="1:9" x14ac:dyDescent="0.25">
      <c r="A45" s="401" t="s">
        <v>174</v>
      </c>
      <c r="B45" s="402"/>
      <c r="C45" s="402"/>
      <c r="D45" s="402"/>
      <c r="E45" s="402"/>
      <c r="F45" s="402"/>
      <c r="G45" s="402"/>
      <c r="H45" s="402"/>
      <c r="I45" s="403"/>
    </row>
    <row r="46" spans="1:9" x14ac:dyDescent="0.25">
      <c r="A46" s="78" t="s">
        <v>175</v>
      </c>
      <c r="B46" s="404" t="s">
        <v>176</v>
      </c>
      <c r="C46" s="405"/>
      <c r="D46" s="406"/>
      <c r="E46" s="404" t="s">
        <v>177</v>
      </c>
      <c r="F46" s="406"/>
      <c r="G46" s="94" t="s">
        <v>178</v>
      </c>
      <c r="H46" s="94" t="s">
        <v>150</v>
      </c>
      <c r="I46" s="95" t="s">
        <v>151</v>
      </c>
    </row>
    <row r="47" spans="1:9" x14ac:dyDescent="0.25">
      <c r="A47" s="83">
        <v>1</v>
      </c>
      <c r="B47" s="407" t="s">
        <v>201</v>
      </c>
      <c r="C47" s="408"/>
      <c r="D47" s="409"/>
      <c r="E47" s="410"/>
      <c r="F47" s="411"/>
      <c r="G47" s="84"/>
      <c r="H47" s="96"/>
      <c r="I47" s="87"/>
    </row>
    <row r="48" spans="1:9" x14ac:dyDescent="0.25">
      <c r="A48" s="83"/>
      <c r="B48" s="417" t="s">
        <v>202</v>
      </c>
      <c r="C48" s="418"/>
      <c r="D48" s="419"/>
      <c r="E48" s="420">
        <v>1</v>
      </c>
      <c r="F48" s="421"/>
      <c r="G48" s="84">
        <v>77.2</v>
      </c>
      <c r="H48" s="96">
        <v>5</v>
      </c>
      <c r="I48" s="87">
        <f>H48*G48</f>
        <v>386</v>
      </c>
    </row>
    <row r="49" spans="1:12" x14ac:dyDescent="0.25">
      <c r="A49" s="97"/>
      <c r="B49" s="412"/>
      <c r="C49" s="413"/>
      <c r="D49" s="414"/>
      <c r="E49" s="415"/>
      <c r="F49" s="416"/>
      <c r="G49" s="84"/>
      <c r="H49" s="96"/>
      <c r="I49" s="87"/>
    </row>
    <row r="50" spans="1:12" x14ac:dyDescent="0.25">
      <c r="A50" s="423" t="s">
        <v>181</v>
      </c>
      <c r="B50" s="423"/>
      <c r="C50" s="423"/>
      <c r="D50" s="423"/>
      <c r="E50" s="423"/>
      <c r="F50" s="423"/>
      <c r="G50" s="423"/>
      <c r="H50" s="424"/>
      <c r="I50" s="98">
        <f>SUM(I47:I49)</f>
        <v>386</v>
      </c>
    </row>
    <row r="51" spans="1:12" x14ac:dyDescent="0.25">
      <c r="A51" s="99"/>
      <c r="B51" s="100"/>
      <c r="C51" s="100"/>
      <c r="D51" s="100"/>
      <c r="E51" s="100"/>
      <c r="F51" s="101"/>
      <c r="G51" s="102"/>
      <c r="H51" s="102"/>
      <c r="I51" s="103"/>
      <c r="L51" s="55"/>
    </row>
    <row r="52" spans="1:12" x14ac:dyDescent="0.25">
      <c r="A52" s="390"/>
      <c r="B52" s="391"/>
      <c r="C52" s="391"/>
      <c r="D52" s="391"/>
      <c r="E52" s="391"/>
      <c r="F52" s="104"/>
      <c r="G52" s="394" t="s">
        <v>182</v>
      </c>
      <c r="H52" s="391"/>
      <c r="I52" s="105">
        <f>I50+I44+I32+I21</f>
        <v>1036</v>
      </c>
    </row>
    <row r="53" spans="1:12" x14ac:dyDescent="0.25">
      <c r="A53" s="390"/>
      <c r="B53" s="391"/>
      <c r="C53" s="391"/>
      <c r="D53" s="391"/>
      <c r="E53" s="391"/>
      <c r="F53" s="58"/>
      <c r="G53" s="106"/>
      <c r="H53" s="107"/>
      <c r="I53" s="108"/>
    </row>
    <row r="54" spans="1:12" ht="15.75" thickBot="1" x14ac:dyDescent="0.3">
      <c r="A54" s="390"/>
      <c r="B54" s="391"/>
      <c r="C54" s="391"/>
      <c r="D54" s="391"/>
      <c r="E54" s="391"/>
      <c r="F54" s="58"/>
      <c r="G54" s="444" t="s">
        <v>183</v>
      </c>
      <c r="H54" s="445"/>
      <c r="I54" s="117">
        <f>I52+I53</f>
        <v>1036</v>
      </c>
    </row>
    <row r="55" spans="1:12" ht="16.5" thickTop="1" thickBot="1" x14ac:dyDescent="0.3">
      <c r="A55" s="109"/>
      <c r="B55" s="110"/>
      <c r="C55" s="392"/>
      <c r="D55" s="393"/>
      <c r="E55" s="393"/>
      <c r="F55" s="393"/>
      <c r="G55" s="111"/>
      <c r="H55" s="111"/>
      <c r="I55" s="112"/>
    </row>
    <row r="57" spans="1:12" x14ac:dyDescent="0.25">
      <c r="A57" s="55"/>
      <c r="B57" s="55"/>
    </row>
  </sheetData>
  <mergeCells count="77">
    <mergeCell ref="B23:E23"/>
    <mergeCell ref="F26:G26"/>
    <mergeCell ref="F27:G27"/>
    <mergeCell ref="F28:G28"/>
    <mergeCell ref="F29:G29"/>
    <mergeCell ref="F30:G30"/>
    <mergeCell ref="A54:B54"/>
    <mergeCell ref="C54:E54"/>
    <mergeCell ref="C55:F55"/>
    <mergeCell ref="A50:H50"/>
    <mergeCell ref="A52:B52"/>
    <mergeCell ref="C52:E52"/>
    <mergeCell ref="G52:H52"/>
    <mergeCell ref="A53:B53"/>
    <mergeCell ref="C53:E53"/>
    <mergeCell ref="G54:H54"/>
    <mergeCell ref="B47:D47"/>
    <mergeCell ref="E47:F47"/>
    <mergeCell ref="B48:D48"/>
    <mergeCell ref="E48:F48"/>
    <mergeCell ref="B49:D49"/>
    <mergeCell ref="E49:F49"/>
    <mergeCell ref="B46:D46"/>
    <mergeCell ref="E46:F46"/>
    <mergeCell ref="B38:D38"/>
    <mergeCell ref="E38:F38"/>
    <mergeCell ref="B39:D39"/>
    <mergeCell ref="E39:F39"/>
    <mergeCell ref="B40:D40"/>
    <mergeCell ref="E40:F40"/>
    <mergeCell ref="B41:D41"/>
    <mergeCell ref="B42:D42"/>
    <mergeCell ref="B43:D43"/>
    <mergeCell ref="A44:H44"/>
    <mergeCell ref="A45:I45"/>
    <mergeCell ref="B35:D35"/>
    <mergeCell ref="E35:F35"/>
    <mergeCell ref="B36:D36"/>
    <mergeCell ref="E36:F36"/>
    <mergeCell ref="B37:D37"/>
    <mergeCell ref="E37:F37"/>
    <mergeCell ref="B34:D34"/>
    <mergeCell ref="E34:F34"/>
    <mergeCell ref="A22:I22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I33"/>
    <mergeCell ref="F23:G23"/>
    <mergeCell ref="F24:G24"/>
    <mergeCell ref="F25:G25"/>
    <mergeCell ref="A21:H21"/>
    <mergeCell ref="F12:G12"/>
    <mergeCell ref="H12:I12"/>
    <mergeCell ref="F13:G13"/>
    <mergeCell ref="H13:I13"/>
    <mergeCell ref="F14:G14"/>
    <mergeCell ref="H14:I14"/>
    <mergeCell ref="A15:I15"/>
    <mergeCell ref="A16:I16"/>
    <mergeCell ref="B18:D18"/>
    <mergeCell ref="B19:D19"/>
    <mergeCell ref="B20:D20"/>
    <mergeCell ref="B17:D17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M57"/>
  <sheetViews>
    <sheetView view="pageBreakPreview" topLeftCell="A13" zoomScale="60" zoomScaleNormal="100" workbookViewId="0">
      <selection activeCell="A45" sqref="A45"/>
    </sheetView>
  </sheetViews>
  <sheetFormatPr defaultRowHeight="15" x14ac:dyDescent="0.25"/>
  <cols>
    <col min="1" max="1" width="12" bestFit="1" customWidth="1"/>
    <col min="4" max="4" width="14.5703125" customWidth="1"/>
    <col min="6" max="6" width="8.85546875" customWidth="1"/>
    <col min="7" max="7" width="11" customWidth="1"/>
    <col min="8" max="8" width="14.140625" customWidth="1"/>
    <col min="9" max="9" width="16.425781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>
        <v>6</v>
      </c>
      <c r="I9" s="442"/>
    </row>
    <row r="10" spans="1:13" x14ac:dyDescent="0.25">
      <c r="A10" s="57" t="s">
        <v>130</v>
      </c>
      <c r="B10" s="55"/>
      <c r="E10" s="58"/>
      <c r="F10" s="428" t="s">
        <v>131</v>
      </c>
      <c r="G10" s="429"/>
      <c r="H10" s="443" t="s">
        <v>203</v>
      </c>
      <c r="I10" s="431"/>
    </row>
    <row r="11" spans="1:13" x14ac:dyDescent="0.25">
      <c r="A11" s="57" t="s">
        <v>132</v>
      </c>
      <c r="B11" s="55"/>
      <c r="E11" s="58"/>
      <c r="F11" s="428" t="s">
        <v>133</v>
      </c>
      <c r="G11" s="429"/>
      <c r="H11" s="430" t="s">
        <v>204</v>
      </c>
      <c r="I11" s="431"/>
    </row>
    <row r="12" spans="1:13" x14ac:dyDescent="0.25">
      <c r="A12" s="57" t="s">
        <v>135</v>
      </c>
      <c r="B12" s="55"/>
      <c r="E12" s="58"/>
      <c r="F12" s="428" t="s">
        <v>136</v>
      </c>
      <c r="G12" s="429"/>
      <c r="H12" s="430">
        <v>41408</v>
      </c>
      <c r="I12" s="431"/>
    </row>
    <row r="13" spans="1:13" x14ac:dyDescent="0.25">
      <c r="A13" s="57" t="s">
        <v>137</v>
      </c>
      <c r="B13" s="55"/>
      <c r="E13" s="58"/>
      <c r="F13" s="428" t="s">
        <v>138</v>
      </c>
      <c r="G13" s="429"/>
      <c r="H13" s="430" t="s">
        <v>139</v>
      </c>
      <c r="I13" s="431"/>
      <c r="M13" t="s">
        <v>140</v>
      </c>
    </row>
    <row r="14" spans="1:13" x14ac:dyDescent="0.25">
      <c r="A14" s="59"/>
      <c r="B14" s="60"/>
      <c r="C14" s="60"/>
      <c r="D14" s="60"/>
      <c r="E14" s="61"/>
      <c r="F14" s="428" t="s">
        <v>141</v>
      </c>
      <c r="G14" s="429"/>
      <c r="H14" s="430" t="s">
        <v>142</v>
      </c>
      <c r="I14" s="431"/>
    </row>
    <row r="15" spans="1:13" x14ac:dyDescent="0.25">
      <c r="A15" s="434" t="s">
        <v>205</v>
      </c>
      <c r="B15" s="435"/>
      <c r="C15" s="435"/>
      <c r="D15" s="435"/>
      <c r="E15" s="435"/>
      <c r="F15" s="435"/>
      <c r="G15" s="435"/>
      <c r="H15" s="435"/>
      <c r="I15" s="436"/>
    </row>
    <row r="16" spans="1:13" ht="15.75" thickBot="1" x14ac:dyDescent="0.3">
      <c r="A16" s="437" t="s">
        <v>144</v>
      </c>
      <c r="B16" s="438"/>
      <c r="C16" s="438"/>
      <c r="D16" s="438"/>
      <c r="E16" s="438"/>
      <c r="F16" s="438"/>
      <c r="G16" s="438"/>
      <c r="H16" s="438"/>
      <c r="I16" s="439"/>
    </row>
    <row r="17" spans="1:12" x14ac:dyDescent="0.25">
      <c r="A17" s="62" t="s">
        <v>145</v>
      </c>
      <c r="B17" s="63" t="s">
        <v>146</v>
      </c>
      <c r="C17" s="63"/>
      <c r="D17" s="64"/>
      <c r="E17" s="65" t="s">
        <v>147</v>
      </c>
      <c r="F17" s="65" t="s">
        <v>148</v>
      </c>
      <c r="G17" s="65" t="s">
        <v>149</v>
      </c>
      <c r="H17" s="65" t="s">
        <v>150</v>
      </c>
      <c r="I17" s="66" t="s">
        <v>151</v>
      </c>
    </row>
    <row r="18" spans="1:12" x14ac:dyDescent="0.25">
      <c r="A18" s="67"/>
      <c r="B18" s="410"/>
      <c r="C18" s="432"/>
      <c r="D18" s="411"/>
      <c r="E18" s="68"/>
      <c r="F18" s="69"/>
      <c r="G18" s="68"/>
      <c r="H18" s="70"/>
      <c r="I18" s="71">
        <f>SUM(G18*H18)</f>
        <v>0</v>
      </c>
    </row>
    <row r="19" spans="1:12" x14ac:dyDescent="0.25">
      <c r="A19" s="72"/>
      <c r="B19" s="420"/>
      <c r="C19" s="359"/>
      <c r="D19" s="421"/>
      <c r="E19" s="73"/>
      <c r="F19" s="58"/>
      <c r="G19" s="73"/>
      <c r="H19" s="74"/>
      <c r="I19" s="71">
        <f t="shared" ref="I19:I20" si="0">SUM(G19*H19)</f>
        <v>0</v>
      </c>
    </row>
    <row r="20" spans="1:12" x14ac:dyDescent="0.25">
      <c r="A20" s="72"/>
      <c r="B20" s="415"/>
      <c r="C20" s="433"/>
      <c r="D20" s="416"/>
      <c r="E20" s="73"/>
      <c r="F20" s="58"/>
      <c r="G20" s="75"/>
      <c r="H20" s="76"/>
      <c r="I20" s="77">
        <f t="shared" si="0"/>
        <v>0</v>
      </c>
    </row>
    <row r="21" spans="1:12" x14ac:dyDescent="0.25">
      <c r="A21" s="422" t="s">
        <v>152</v>
      </c>
      <c r="B21" s="423"/>
      <c r="C21" s="423"/>
      <c r="D21" s="423"/>
      <c r="E21" s="423"/>
      <c r="F21" s="423"/>
      <c r="G21" s="423"/>
      <c r="H21" s="424"/>
      <c r="I21" s="71">
        <f>SUM(I18:I20)</f>
        <v>0</v>
      </c>
    </row>
    <row r="22" spans="1:12" x14ac:dyDescent="0.25">
      <c r="A22" s="401" t="s">
        <v>153</v>
      </c>
      <c r="B22" s="402"/>
      <c r="C22" s="402"/>
      <c r="D22" s="402"/>
      <c r="E22" s="402"/>
      <c r="F22" s="402"/>
      <c r="G22" s="402"/>
      <c r="H22" s="402"/>
      <c r="I22" s="403"/>
    </row>
    <row r="23" spans="1:12" x14ac:dyDescent="0.25">
      <c r="A23" s="78" t="s">
        <v>154</v>
      </c>
      <c r="B23" s="79" t="s">
        <v>146</v>
      </c>
      <c r="C23" s="79"/>
      <c r="D23" s="79"/>
      <c r="E23" s="80"/>
      <c r="F23" s="404" t="s">
        <v>149</v>
      </c>
      <c r="G23" s="406"/>
      <c r="H23" s="81" t="s">
        <v>150</v>
      </c>
      <c r="I23" s="82" t="s">
        <v>151</v>
      </c>
    </row>
    <row r="24" spans="1:12" x14ac:dyDescent="0.25">
      <c r="A24" s="83"/>
      <c r="B24" s="407"/>
      <c r="C24" s="408"/>
      <c r="D24" s="408"/>
      <c r="E24" s="409"/>
      <c r="F24" s="410"/>
      <c r="G24" s="411"/>
      <c r="H24" s="86"/>
      <c r="I24" s="87"/>
    </row>
    <row r="25" spans="1:12" x14ac:dyDescent="0.25">
      <c r="A25" s="83"/>
      <c r="B25" s="417"/>
      <c r="C25" s="418"/>
      <c r="D25" s="418"/>
      <c r="E25" s="419"/>
      <c r="F25" s="420"/>
      <c r="G25" s="421"/>
      <c r="H25" s="86"/>
      <c r="I25" s="87"/>
    </row>
    <row r="26" spans="1:12" x14ac:dyDescent="0.25">
      <c r="A26" s="83"/>
      <c r="B26" s="417"/>
      <c r="C26" s="418"/>
      <c r="D26" s="418"/>
      <c r="E26" s="419"/>
      <c r="F26" s="420"/>
      <c r="G26" s="421"/>
      <c r="H26" s="86"/>
      <c r="I26" s="87"/>
    </row>
    <row r="27" spans="1:12" x14ac:dyDescent="0.25">
      <c r="A27" s="83"/>
      <c r="B27" s="417"/>
      <c r="C27" s="418"/>
      <c r="D27" s="418"/>
      <c r="E27" s="419"/>
      <c r="F27" s="420"/>
      <c r="G27" s="421"/>
      <c r="H27" s="86"/>
      <c r="I27" s="87"/>
    </row>
    <row r="28" spans="1:12" x14ac:dyDescent="0.25">
      <c r="A28" s="83"/>
      <c r="B28" s="417"/>
      <c r="C28" s="418"/>
      <c r="D28" s="418"/>
      <c r="E28" s="419"/>
      <c r="F28" s="420"/>
      <c r="G28" s="421"/>
      <c r="H28" s="86"/>
      <c r="I28" s="87"/>
    </row>
    <row r="29" spans="1:12" x14ac:dyDescent="0.25">
      <c r="A29" s="83"/>
      <c r="B29" s="420"/>
      <c r="C29" s="359"/>
      <c r="D29" s="359"/>
      <c r="E29" s="421"/>
      <c r="F29" s="395"/>
      <c r="G29" s="397"/>
      <c r="H29" s="86"/>
      <c r="I29" s="87"/>
    </row>
    <row r="30" spans="1:12" x14ac:dyDescent="0.25">
      <c r="A30" s="83"/>
      <c r="B30" s="420"/>
      <c r="C30" s="359"/>
      <c r="D30" s="359"/>
      <c r="E30" s="421"/>
      <c r="F30" s="395"/>
      <c r="G30" s="397"/>
      <c r="H30" s="86"/>
      <c r="I30" s="87"/>
    </row>
    <row r="31" spans="1:12" x14ac:dyDescent="0.25">
      <c r="A31" s="83"/>
      <c r="B31" s="412"/>
      <c r="C31" s="413"/>
      <c r="D31" s="413"/>
      <c r="E31" s="414"/>
      <c r="F31" s="398"/>
      <c r="G31" s="400"/>
      <c r="H31" s="86"/>
      <c r="I31" s="87"/>
      <c r="L31" s="88"/>
    </row>
    <row r="32" spans="1:12" x14ac:dyDescent="0.25">
      <c r="A32" s="422" t="s">
        <v>162</v>
      </c>
      <c r="B32" s="423"/>
      <c r="C32" s="423"/>
      <c r="D32" s="423"/>
      <c r="E32" s="423"/>
      <c r="F32" s="423"/>
      <c r="G32" s="423"/>
      <c r="H32" s="424"/>
      <c r="I32" s="89">
        <f>SUM(I24:I31)</f>
        <v>0</v>
      </c>
    </row>
    <row r="33" spans="1:9" x14ac:dyDescent="0.25">
      <c r="A33" s="401" t="s">
        <v>163</v>
      </c>
      <c r="B33" s="402"/>
      <c r="C33" s="402"/>
      <c r="D33" s="402"/>
      <c r="E33" s="402"/>
      <c r="F33" s="402"/>
      <c r="G33" s="402"/>
      <c r="H33" s="402"/>
      <c r="I33" s="403"/>
    </row>
    <row r="34" spans="1:9" x14ac:dyDescent="0.25">
      <c r="A34" s="78" t="s">
        <v>164</v>
      </c>
      <c r="B34" s="446" t="s">
        <v>165</v>
      </c>
      <c r="C34" s="447"/>
      <c r="D34" s="448"/>
      <c r="E34" s="404" t="s">
        <v>147</v>
      </c>
      <c r="F34" s="406"/>
      <c r="G34" s="80" t="s">
        <v>149</v>
      </c>
      <c r="H34" s="81" t="s">
        <v>150</v>
      </c>
      <c r="I34" s="82" t="s">
        <v>151</v>
      </c>
    </row>
    <row r="35" spans="1:9" x14ac:dyDescent="0.25">
      <c r="A35" s="83">
        <v>1</v>
      </c>
      <c r="B35" s="425" t="s">
        <v>166</v>
      </c>
      <c r="C35" s="426"/>
      <c r="D35" s="427"/>
      <c r="E35" s="410" t="s">
        <v>167</v>
      </c>
      <c r="F35" s="411"/>
      <c r="G35" s="115">
        <v>1</v>
      </c>
      <c r="H35" s="113">
        <v>450</v>
      </c>
      <c r="I35" s="90">
        <f>SUM(G35*H35)</f>
        <v>450</v>
      </c>
    </row>
    <row r="36" spans="1:9" x14ac:dyDescent="0.25">
      <c r="A36" s="83">
        <v>2</v>
      </c>
      <c r="B36" s="395" t="s">
        <v>168</v>
      </c>
      <c r="C36" s="396"/>
      <c r="D36" s="397"/>
      <c r="E36" s="420" t="s">
        <v>167</v>
      </c>
      <c r="F36" s="421"/>
      <c r="G36" s="84"/>
      <c r="H36" s="114">
        <v>350</v>
      </c>
      <c r="I36" s="87">
        <f t="shared" ref="I36:I40" si="1">SUM(G36*H36)</f>
        <v>0</v>
      </c>
    </row>
    <row r="37" spans="1:9" x14ac:dyDescent="0.25">
      <c r="A37" s="83">
        <v>3</v>
      </c>
      <c r="B37" s="395" t="s">
        <v>169</v>
      </c>
      <c r="C37" s="396"/>
      <c r="D37" s="397"/>
      <c r="E37" s="420" t="s">
        <v>167</v>
      </c>
      <c r="F37" s="421"/>
      <c r="G37" s="84"/>
      <c r="H37" s="114">
        <v>300</v>
      </c>
      <c r="I37" s="87">
        <f t="shared" si="1"/>
        <v>0</v>
      </c>
    </row>
    <row r="38" spans="1:9" x14ac:dyDescent="0.25">
      <c r="A38" s="83">
        <v>4</v>
      </c>
      <c r="B38" s="395" t="s">
        <v>170</v>
      </c>
      <c r="C38" s="396"/>
      <c r="D38" s="397"/>
      <c r="E38" s="420" t="s">
        <v>167</v>
      </c>
      <c r="F38" s="421"/>
      <c r="G38" s="84">
        <v>1</v>
      </c>
      <c r="H38" s="114">
        <v>200</v>
      </c>
      <c r="I38" s="87">
        <f t="shared" si="1"/>
        <v>200</v>
      </c>
    </row>
    <row r="39" spans="1:9" x14ac:dyDescent="0.25">
      <c r="A39" s="83">
        <v>5</v>
      </c>
      <c r="B39" s="395" t="s">
        <v>171</v>
      </c>
      <c r="C39" s="396"/>
      <c r="D39" s="397"/>
      <c r="E39" s="420" t="s">
        <v>167</v>
      </c>
      <c r="F39" s="421"/>
      <c r="G39" s="84"/>
      <c r="H39" s="116">
        <v>200</v>
      </c>
      <c r="I39" s="87">
        <f t="shared" si="1"/>
        <v>0</v>
      </c>
    </row>
    <row r="40" spans="1:9" x14ac:dyDescent="0.25">
      <c r="A40" s="83">
        <v>6</v>
      </c>
      <c r="B40" s="395" t="s">
        <v>172</v>
      </c>
      <c r="C40" s="396"/>
      <c r="D40" s="397"/>
      <c r="E40" s="420" t="s">
        <v>167</v>
      </c>
      <c r="F40" s="421"/>
      <c r="G40" s="84"/>
      <c r="H40" s="116">
        <v>140</v>
      </c>
      <c r="I40" s="87">
        <f t="shared" si="1"/>
        <v>0</v>
      </c>
    </row>
    <row r="41" spans="1:9" x14ac:dyDescent="0.25">
      <c r="A41" s="83"/>
      <c r="B41" s="395"/>
      <c r="C41" s="396"/>
      <c r="D41" s="397"/>
      <c r="E41" s="91"/>
      <c r="F41" s="58"/>
      <c r="G41" s="58"/>
      <c r="H41" s="74"/>
      <c r="I41" s="87"/>
    </row>
    <row r="42" spans="1:9" x14ac:dyDescent="0.25">
      <c r="A42" s="72"/>
      <c r="B42" s="395"/>
      <c r="C42" s="396"/>
      <c r="D42" s="397"/>
      <c r="F42" s="58"/>
      <c r="G42" s="58"/>
      <c r="H42" s="74"/>
      <c r="I42" s="87"/>
    </row>
    <row r="43" spans="1:9" x14ac:dyDescent="0.25">
      <c r="A43" s="92"/>
      <c r="B43" s="398"/>
      <c r="C43" s="399"/>
      <c r="D43" s="400"/>
      <c r="E43" s="60"/>
      <c r="F43" s="61"/>
      <c r="G43" s="58"/>
      <c r="H43" s="76"/>
      <c r="I43" s="87"/>
    </row>
    <row r="44" spans="1:9" x14ac:dyDescent="0.25">
      <c r="A44" s="422" t="s">
        <v>173</v>
      </c>
      <c r="B44" s="423"/>
      <c r="C44" s="423"/>
      <c r="D44" s="423"/>
      <c r="E44" s="423"/>
      <c r="F44" s="423"/>
      <c r="G44" s="423"/>
      <c r="H44" s="424"/>
      <c r="I44" s="93">
        <f>SUM(I35:I43)</f>
        <v>650</v>
      </c>
    </row>
    <row r="45" spans="1:9" x14ac:dyDescent="0.25">
      <c r="A45" s="401" t="s">
        <v>174</v>
      </c>
      <c r="B45" s="402"/>
      <c r="C45" s="402"/>
      <c r="D45" s="402"/>
      <c r="E45" s="402"/>
      <c r="F45" s="402"/>
      <c r="G45" s="402"/>
      <c r="H45" s="402"/>
      <c r="I45" s="403"/>
    </row>
    <row r="46" spans="1:9" x14ac:dyDescent="0.25">
      <c r="A46" s="78" t="s">
        <v>175</v>
      </c>
      <c r="B46" s="404" t="s">
        <v>176</v>
      </c>
      <c r="C46" s="405"/>
      <c r="D46" s="406"/>
      <c r="E46" s="404" t="s">
        <v>177</v>
      </c>
      <c r="F46" s="406"/>
      <c r="G46" s="94" t="s">
        <v>178</v>
      </c>
      <c r="H46" s="94" t="s">
        <v>150</v>
      </c>
      <c r="I46" s="95" t="s">
        <v>151</v>
      </c>
    </row>
    <row r="47" spans="1:9" x14ac:dyDescent="0.25">
      <c r="A47" s="83">
        <v>12</v>
      </c>
      <c r="B47" s="407" t="s">
        <v>206</v>
      </c>
      <c r="C47" s="408"/>
      <c r="D47" s="409"/>
      <c r="E47" s="410"/>
      <c r="F47" s="411"/>
      <c r="G47" s="84"/>
      <c r="H47" s="96"/>
      <c r="I47" s="87"/>
    </row>
    <row r="48" spans="1:9" x14ac:dyDescent="0.25">
      <c r="A48" s="83"/>
      <c r="B48" s="417" t="s">
        <v>202</v>
      </c>
      <c r="C48" s="418"/>
      <c r="D48" s="419"/>
      <c r="E48" s="420">
        <v>1</v>
      </c>
      <c r="F48" s="421"/>
      <c r="G48" s="84">
        <v>48.8</v>
      </c>
      <c r="H48" s="96">
        <v>5</v>
      </c>
      <c r="I48" s="87">
        <f>H48*G48</f>
        <v>244</v>
      </c>
    </row>
    <row r="49" spans="1:12" x14ac:dyDescent="0.25">
      <c r="A49" s="97"/>
      <c r="B49" s="412"/>
      <c r="C49" s="413"/>
      <c r="D49" s="414"/>
      <c r="E49" s="415"/>
      <c r="F49" s="416"/>
      <c r="G49" s="84"/>
      <c r="H49" s="96"/>
      <c r="I49" s="87"/>
    </row>
    <row r="50" spans="1:12" x14ac:dyDescent="0.25">
      <c r="A50" s="423" t="s">
        <v>181</v>
      </c>
      <c r="B50" s="423"/>
      <c r="C50" s="423"/>
      <c r="D50" s="423"/>
      <c r="E50" s="423"/>
      <c r="F50" s="423"/>
      <c r="G50" s="423"/>
      <c r="H50" s="424"/>
      <c r="I50" s="98">
        <f>SUM(I47:I49)</f>
        <v>244</v>
      </c>
    </row>
    <row r="51" spans="1:12" x14ac:dyDescent="0.25">
      <c r="A51" s="99"/>
      <c r="B51" s="100"/>
      <c r="C51" s="100"/>
      <c r="D51" s="100"/>
      <c r="E51" s="100"/>
      <c r="F51" s="101"/>
      <c r="G51" s="102"/>
      <c r="H51" s="102"/>
      <c r="I51" s="103"/>
      <c r="L51" s="55"/>
    </row>
    <row r="52" spans="1:12" x14ac:dyDescent="0.25">
      <c r="A52" s="390"/>
      <c r="B52" s="391"/>
      <c r="C52" s="391"/>
      <c r="D52" s="391"/>
      <c r="E52" s="391"/>
      <c r="F52" s="104"/>
      <c r="G52" s="394" t="s">
        <v>182</v>
      </c>
      <c r="H52" s="391"/>
      <c r="I52" s="105">
        <f>I50+I44+I32+I21</f>
        <v>894</v>
      </c>
    </row>
    <row r="53" spans="1:12" x14ac:dyDescent="0.25">
      <c r="A53" s="390"/>
      <c r="B53" s="391"/>
      <c r="C53" s="391"/>
      <c r="D53" s="391"/>
      <c r="E53" s="391"/>
      <c r="F53" s="58"/>
      <c r="G53" s="106"/>
      <c r="H53" s="107"/>
      <c r="I53" s="108"/>
    </row>
    <row r="54" spans="1:12" ht="15.75" thickBot="1" x14ac:dyDescent="0.3">
      <c r="A54" s="390"/>
      <c r="B54" s="391"/>
      <c r="C54" s="391"/>
      <c r="D54" s="391"/>
      <c r="E54" s="391"/>
      <c r="F54" s="58"/>
      <c r="G54" s="444" t="s">
        <v>183</v>
      </c>
      <c r="H54" s="445"/>
      <c r="I54" s="117">
        <f>I52+I53</f>
        <v>894</v>
      </c>
    </row>
    <row r="55" spans="1:12" ht="16.5" thickTop="1" thickBot="1" x14ac:dyDescent="0.3">
      <c r="A55" s="109"/>
      <c r="B55" s="110"/>
      <c r="C55" s="392"/>
      <c r="D55" s="393"/>
      <c r="E55" s="393"/>
      <c r="F55" s="393"/>
      <c r="G55" s="111"/>
      <c r="H55" s="111"/>
      <c r="I55" s="112"/>
    </row>
    <row r="57" spans="1:12" x14ac:dyDescent="0.25">
      <c r="A57" s="55"/>
      <c r="B57" s="55"/>
    </row>
  </sheetData>
  <mergeCells count="76">
    <mergeCell ref="F31:G31"/>
    <mergeCell ref="F26:G26"/>
    <mergeCell ref="F27:G27"/>
    <mergeCell ref="F28:G28"/>
    <mergeCell ref="F29:G29"/>
    <mergeCell ref="F30:G30"/>
    <mergeCell ref="A54:B54"/>
    <mergeCell ref="C54:E54"/>
    <mergeCell ref="C55:F55"/>
    <mergeCell ref="A50:H50"/>
    <mergeCell ref="A52:B52"/>
    <mergeCell ref="C52:E52"/>
    <mergeCell ref="G52:H52"/>
    <mergeCell ref="A53:B53"/>
    <mergeCell ref="C53:E53"/>
    <mergeCell ref="G54:H54"/>
    <mergeCell ref="B47:D47"/>
    <mergeCell ref="E47:F47"/>
    <mergeCell ref="B48:D48"/>
    <mergeCell ref="E48:F48"/>
    <mergeCell ref="B49:D49"/>
    <mergeCell ref="E49:F49"/>
    <mergeCell ref="B46:D46"/>
    <mergeCell ref="E46:F46"/>
    <mergeCell ref="B38:D38"/>
    <mergeCell ref="E38:F38"/>
    <mergeCell ref="B39:D39"/>
    <mergeCell ref="E39:F39"/>
    <mergeCell ref="B40:D40"/>
    <mergeCell ref="E40:F40"/>
    <mergeCell ref="B41:D41"/>
    <mergeCell ref="B42:D42"/>
    <mergeCell ref="B43:D43"/>
    <mergeCell ref="A44:H44"/>
    <mergeCell ref="A45:I45"/>
    <mergeCell ref="B35:D35"/>
    <mergeCell ref="E35:F35"/>
    <mergeCell ref="B36:D36"/>
    <mergeCell ref="E36:F36"/>
    <mergeCell ref="B37:D37"/>
    <mergeCell ref="E37:F37"/>
    <mergeCell ref="B34:D34"/>
    <mergeCell ref="E34:F34"/>
    <mergeCell ref="A22:I22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I33"/>
    <mergeCell ref="F23:G23"/>
    <mergeCell ref="F24:G24"/>
    <mergeCell ref="F25:G25"/>
    <mergeCell ref="A21:H21"/>
    <mergeCell ref="F12:G12"/>
    <mergeCell ref="H12:I12"/>
    <mergeCell ref="F13:G13"/>
    <mergeCell ref="H13:I13"/>
    <mergeCell ref="F14:G14"/>
    <mergeCell ref="H14:I14"/>
    <mergeCell ref="A15:I15"/>
    <mergeCell ref="A16:I16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M57"/>
  <sheetViews>
    <sheetView view="pageBreakPreview" topLeftCell="A13" zoomScale="60" zoomScaleNormal="100" workbookViewId="0">
      <selection activeCell="A45" sqref="A45"/>
    </sheetView>
  </sheetViews>
  <sheetFormatPr defaultRowHeight="15" x14ac:dyDescent="0.25"/>
  <cols>
    <col min="1" max="1" width="12" bestFit="1" customWidth="1"/>
    <col min="4" max="4" width="14.5703125" customWidth="1"/>
    <col min="6" max="6" width="8.85546875" customWidth="1"/>
    <col min="7" max="7" width="11" customWidth="1"/>
    <col min="8" max="8" width="14.140625" customWidth="1"/>
    <col min="9" max="9" width="16.425781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>
        <v>7</v>
      </c>
      <c r="I9" s="442"/>
    </row>
    <row r="10" spans="1:13" x14ac:dyDescent="0.25">
      <c r="A10" s="57" t="s">
        <v>130</v>
      </c>
      <c r="B10" s="55"/>
      <c r="E10" s="58"/>
      <c r="F10" s="428" t="s">
        <v>131</v>
      </c>
      <c r="G10" s="429"/>
      <c r="H10" s="443" t="s">
        <v>207</v>
      </c>
      <c r="I10" s="431"/>
    </row>
    <row r="11" spans="1:13" x14ac:dyDescent="0.25">
      <c r="A11" s="57" t="s">
        <v>132</v>
      </c>
      <c r="B11" s="55"/>
      <c r="E11" s="58"/>
      <c r="F11" s="428" t="s">
        <v>133</v>
      </c>
      <c r="G11" s="429"/>
      <c r="H11" s="430" t="s">
        <v>204</v>
      </c>
      <c r="I11" s="431"/>
    </row>
    <row r="12" spans="1:13" x14ac:dyDescent="0.25">
      <c r="A12" s="57" t="s">
        <v>135</v>
      </c>
      <c r="B12" s="55"/>
      <c r="E12" s="58"/>
      <c r="F12" s="428" t="s">
        <v>136</v>
      </c>
      <c r="G12" s="429"/>
      <c r="H12" s="430">
        <v>43238</v>
      </c>
      <c r="I12" s="431"/>
    </row>
    <row r="13" spans="1:13" x14ac:dyDescent="0.25">
      <c r="A13" s="57" t="s">
        <v>137</v>
      </c>
      <c r="B13" s="55"/>
      <c r="E13" s="58"/>
      <c r="F13" s="428" t="s">
        <v>138</v>
      </c>
      <c r="G13" s="429"/>
      <c r="H13" s="430" t="s">
        <v>139</v>
      </c>
      <c r="I13" s="431"/>
      <c r="M13" t="s">
        <v>140</v>
      </c>
    </row>
    <row r="14" spans="1:13" x14ac:dyDescent="0.25">
      <c r="A14" s="59"/>
      <c r="B14" s="60"/>
      <c r="C14" s="60"/>
      <c r="D14" s="60"/>
      <c r="E14" s="61"/>
      <c r="F14" s="428" t="s">
        <v>141</v>
      </c>
      <c r="G14" s="429"/>
      <c r="H14" s="430" t="s">
        <v>142</v>
      </c>
      <c r="I14" s="431"/>
    </row>
    <row r="15" spans="1:13" x14ac:dyDescent="0.25">
      <c r="A15" s="434" t="s">
        <v>208</v>
      </c>
      <c r="B15" s="435"/>
      <c r="C15" s="435"/>
      <c r="D15" s="435"/>
      <c r="E15" s="435"/>
      <c r="F15" s="435"/>
      <c r="G15" s="435"/>
      <c r="H15" s="435"/>
      <c r="I15" s="436"/>
    </row>
    <row r="16" spans="1:13" ht="15.75" thickBot="1" x14ac:dyDescent="0.3">
      <c r="A16" s="437" t="s">
        <v>144</v>
      </c>
      <c r="B16" s="438"/>
      <c r="C16" s="438"/>
      <c r="D16" s="438"/>
      <c r="E16" s="438"/>
      <c r="F16" s="438"/>
      <c r="G16" s="438"/>
      <c r="H16" s="438"/>
      <c r="I16" s="439"/>
    </row>
    <row r="17" spans="1:12" x14ac:dyDescent="0.25">
      <c r="A17" s="62" t="s">
        <v>145</v>
      </c>
      <c r="B17" s="63" t="s">
        <v>146</v>
      </c>
      <c r="C17" s="63"/>
      <c r="D17" s="64"/>
      <c r="E17" s="65" t="s">
        <v>147</v>
      </c>
      <c r="F17" s="65" t="s">
        <v>148</v>
      </c>
      <c r="G17" s="65" t="s">
        <v>149</v>
      </c>
      <c r="H17" s="65" t="s">
        <v>150</v>
      </c>
      <c r="I17" s="66" t="s">
        <v>151</v>
      </c>
    </row>
    <row r="18" spans="1:12" x14ac:dyDescent="0.25">
      <c r="A18" s="67"/>
      <c r="B18" s="410"/>
      <c r="C18" s="432"/>
      <c r="D18" s="411"/>
      <c r="E18" s="68"/>
      <c r="F18" s="69"/>
      <c r="G18" s="68"/>
      <c r="H18" s="70"/>
      <c r="I18" s="71">
        <f>SUM(G18*H18)</f>
        <v>0</v>
      </c>
    </row>
    <row r="19" spans="1:12" x14ac:dyDescent="0.25">
      <c r="A19" s="72"/>
      <c r="B19" s="420"/>
      <c r="C19" s="359"/>
      <c r="D19" s="421"/>
      <c r="E19" s="73"/>
      <c r="F19" s="58"/>
      <c r="G19" s="73"/>
      <c r="H19" s="74"/>
      <c r="I19" s="71">
        <f t="shared" ref="I19:I20" si="0">SUM(G19*H19)</f>
        <v>0</v>
      </c>
    </row>
    <row r="20" spans="1:12" x14ac:dyDescent="0.25">
      <c r="A20" s="72"/>
      <c r="B20" s="415"/>
      <c r="C20" s="433"/>
      <c r="D20" s="416"/>
      <c r="E20" s="73"/>
      <c r="F20" s="58"/>
      <c r="G20" s="75"/>
      <c r="H20" s="76"/>
      <c r="I20" s="77">
        <f t="shared" si="0"/>
        <v>0</v>
      </c>
    </row>
    <row r="21" spans="1:12" x14ac:dyDescent="0.25">
      <c r="A21" s="422" t="s">
        <v>152</v>
      </c>
      <c r="B21" s="423"/>
      <c r="C21" s="423"/>
      <c r="D21" s="423"/>
      <c r="E21" s="423"/>
      <c r="F21" s="423"/>
      <c r="G21" s="423"/>
      <c r="H21" s="424"/>
      <c r="I21" s="71">
        <f>SUM(I18:I20)</f>
        <v>0</v>
      </c>
    </row>
    <row r="22" spans="1:12" x14ac:dyDescent="0.25">
      <c r="A22" s="401" t="s">
        <v>153</v>
      </c>
      <c r="B22" s="402"/>
      <c r="C22" s="402"/>
      <c r="D22" s="402"/>
      <c r="E22" s="402"/>
      <c r="F22" s="402"/>
      <c r="G22" s="402"/>
      <c r="H22" s="402"/>
      <c r="I22" s="403"/>
    </row>
    <row r="23" spans="1:12" x14ac:dyDescent="0.25">
      <c r="A23" s="78" t="s">
        <v>154</v>
      </c>
      <c r="B23" s="79" t="s">
        <v>146</v>
      </c>
      <c r="C23" s="79"/>
      <c r="D23" s="79"/>
      <c r="E23" s="80"/>
      <c r="F23" s="404" t="s">
        <v>149</v>
      </c>
      <c r="G23" s="406"/>
      <c r="H23" s="81" t="s">
        <v>150</v>
      </c>
      <c r="I23" s="82" t="s">
        <v>151</v>
      </c>
    </row>
    <row r="24" spans="1:12" x14ac:dyDescent="0.25">
      <c r="A24" s="83"/>
      <c r="B24" s="407"/>
      <c r="C24" s="408"/>
      <c r="D24" s="408"/>
      <c r="E24" s="409"/>
      <c r="F24" s="410"/>
      <c r="G24" s="411"/>
      <c r="H24" s="86"/>
      <c r="I24" s="87"/>
    </row>
    <row r="25" spans="1:12" x14ac:dyDescent="0.25">
      <c r="A25" s="83"/>
      <c r="B25" s="417"/>
      <c r="C25" s="418"/>
      <c r="D25" s="418"/>
      <c r="E25" s="419"/>
      <c r="F25" s="420"/>
      <c r="G25" s="421"/>
      <c r="H25" s="86"/>
      <c r="I25" s="87"/>
    </row>
    <row r="26" spans="1:12" x14ac:dyDescent="0.25">
      <c r="A26" s="83"/>
      <c r="B26" s="417"/>
      <c r="C26" s="418"/>
      <c r="D26" s="418"/>
      <c r="E26" s="419"/>
      <c r="F26" s="420"/>
      <c r="G26" s="421"/>
      <c r="H26" s="86"/>
      <c r="I26" s="87"/>
    </row>
    <row r="27" spans="1:12" x14ac:dyDescent="0.25">
      <c r="A27" s="83"/>
      <c r="B27" s="417"/>
      <c r="C27" s="418"/>
      <c r="D27" s="418"/>
      <c r="E27" s="419"/>
      <c r="F27" s="420"/>
      <c r="G27" s="421"/>
      <c r="H27" s="86"/>
      <c r="I27" s="87"/>
    </row>
    <row r="28" spans="1:12" x14ac:dyDescent="0.25">
      <c r="A28" s="83"/>
      <c r="B28" s="417"/>
      <c r="C28" s="418"/>
      <c r="D28" s="418"/>
      <c r="E28" s="419"/>
      <c r="F28" s="420"/>
      <c r="G28" s="421"/>
      <c r="H28" s="86"/>
      <c r="I28" s="87"/>
    </row>
    <row r="29" spans="1:12" x14ac:dyDescent="0.25">
      <c r="A29" s="83"/>
      <c r="B29" s="420"/>
      <c r="C29" s="359"/>
      <c r="D29" s="359"/>
      <c r="E29" s="421"/>
      <c r="F29" s="395"/>
      <c r="G29" s="397"/>
      <c r="H29" s="86"/>
      <c r="I29" s="87"/>
    </row>
    <row r="30" spans="1:12" x14ac:dyDescent="0.25">
      <c r="A30" s="83"/>
      <c r="B30" s="420"/>
      <c r="C30" s="359"/>
      <c r="D30" s="359"/>
      <c r="E30" s="421"/>
      <c r="F30" s="395"/>
      <c r="G30" s="397"/>
      <c r="H30" s="86"/>
      <c r="I30" s="87"/>
    </row>
    <row r="31" spans="1:12" x14ac:dyDescent="0.25">
      <c r="A31" s="83"/>
      <c r="B31" s="412"/>
      <c r="C31" s="413"/>
      <c r="D31" s="413"/>
      <c r="E31" s="414"/>
      <c r="F31" s="398"/>
      <c r="G31" s="400"/>
      <c r="H31" s="86"/>
      <c r="I31" s="87"/>
      <c r="L31" s="88"/>
    </row>
    <row r="32" spans="1:12" x14ac:dyDescent="0.25">
      <c r="A32" s="422" t="s">
        <v>162</v>
      </c>
      <c r="B32" s="423"/>
      <c r="C32" s="423"/>
      <c r="D32" s="423"/>
      <c r="E32" s="423"/>
      <c r="F32" s="423"/>
      <c r="G32" s="423"/>
      <c r="H32" s="424"/>
      <c r="I32" s="89">
        <f>SUM(I24:I31)</f>
        <v>0</v>
      </c>
    </row>
    <row r="33" spans="1:9" x14ac:dyDescent="0.25">
      <c r="A33" s="401" t="s">
        <v>163</v>
      </c>
      <c r="B33" s="402"/>
      <c r="C33" s="402"/>
      <c r="D33" s="402"/>
      <c r="E33" s="402"/>
      <c r="F33" s="402"/>
      <c r="G33" s="402"/>
      <c r="H33" s="402"/>
      <c r="I33" s="403"/>
    </row>
    <row r="34" spans="1:9" x14ac:dyDescent="0.25">
      <c r="A34" s="78" t="s">
        <v>164</v>
      </c>
      <c r="B34" s="404" t="s">
        <v>165</v>
      </c>
      <c r="C34" s="405"/>
      <c r="D34" s="406"/>
      <c r="E34" s="404" t="s">
        <v>147</v>
      </c>
      <c r="F34" s="406"/>
      <c r="G34" s="80" t="s">
        <v>149</v>
      </c>
      <c r="H34" s="81" t="s">
        <v>150</v>
      </c>
      <c r="I34" s="82" t="s">
        <v>151</v>
      </c>
    </row>
    <row r="35" spans="1:9" x14ac:dyDescent="0.25">
      <c r="A35" s="83">
        <v>1</v>
      </c>
      <c r="B35" s="425" t="s">
        <v>166</v>
      </c>
      <c r="C35" s="426"/>
      <c r="D35" s="427"/>
      <c r="E35" s="410" t="s">
        <v>167</v>
      </c>
      <c r="F35" s="411"/>
      <c r="G35" s="115">
        <v>1.5</v>
      </c>
      <c r="H35" s="113">
        <v>450</v>
      </c>
      <c r="I35" s="90">
        <f>SUM(G35*H35)</f>
        <v>675</v>
      </c>
    </row>
    <row r="36" spans="1:9" x14ac:dyDescent="0.25">
      <c r="A36" s="83">
        <v>2</v>
      </c>
      <c r="B36" s="395" t="s">
        <v>168</v>
      </c>
      <c r="C36" s="396"/>
      <c r="D36" s="397"/>
      <c r="E36" s="420" t="s">
        <v>167</v>
      </c>
      <c r="F36" s="421"/>
      <c r="G36" s="84"/>
      <c r="H36" s="114">
        <v>350</v>
      </c>
      <c r="I36" s="87">
        <f t="shared" ref="I36:I40" si="1">SUM(G36*H36)</f>
        <v>0</v>
      </c>
    </row>
    <row r="37" spans="1:9" x14ac:dyDescent="0.25">
      <c r="A37" s="83">
        <v>3</v>
      </c>
      <c r="B37" s="395" t="s">
        <v>169</v>
      </c>
      <c r="C37" s="396"/>
      <c r="D37" s="397"/>
      <c r="E37" s="420" t="s">
        <v>167</v>
      </c>
      <c r="F37" s="421"/>
      <c r="G37" s="84"/>
      <c r="H37" s="114">
        <v>300</v>
      </c>
      <c r="I37" s="87">
        <f t="shared" si="1"/>
        <v>0</v>
      </c>
    </row>
    <row r="38" spans="1:9" x14ac:dyDescent="0.25">
      <c r="A38" s="83">
        <v>4</v>
      </c>
      <c r="B38" s="395" t="s">
        <v>170</v>
      </c>
      <c r="C38" s="396"/>
      <c r="D38" s="397"/>
      <c r="E38" s="420" t="s">
        <v>167</v>
      </c>
      <c r="F38" s="421"/>
      <c r="G38" s="84">
        <v>1.5</v>
      </c>
      <c r="H38" s="114">
        <v>200</v>
      </c>
      <c r="I38" s="87">
        <f t="shared" si="1"/>
        <v>300</v>
      </c>
    </row>
    <row r="39" spans="1:9" x14ac:dyDescent="0.25">
      <c r="A39" s="83">
        <v>5</v>
      </c>
      <c r="B39" s="395" t="s">
        <v>171</v>
      </c>
      <c r="C39" s="396"/>
      <c r="D39" s="397"/>
      <c r="E39" s="420" t="s">
        <v>167</v>
      </c>
      <c r="F39" s="421"/>
      <c r="G39" s="84"/>
      <c r="H39" s="116">
        <v>200</v>
      </c>
      <c r="I39" s="87">
        <f t="shared" si="1"/>
        <v>0</v>
      </c>
    </row>
    <row r="40" spans="1:9" x14ac:dyDescent="0.25">
      <c r="A40" s="83">
        <v>6</v>
      </c>
      <c r="B40" s="395" t="s">
        <v>172</v>
      </c>
      <c r="C40" s="396"/>
      <c r="D40" s="397"/>
      <c r="E40" s="420" t="s">
        <v>167</v>
      </c>
      <c r="F40" s="421"/>
      <c r="G40" s="84"/>
      <c r="H40" s="116">
        <v>140</v>
      </c>
      <c r="I40" s="87">
        <f t="shared" si="1"/>
        <v>0</v>
      </c>
    </row>
    <row r="41" spans="1:9" x14ac:dyDescent="0.25">
      <c r="A41" s="83"/>
      <c r="B41" s="395"/>
      <c r="C41" s="396"/>
      <c r="D41" s="397"/>
      <c r="E41" s="91"/>
      <c r="F41" s="58"/>
      <c r="G41" s="58"/>
      <c r="H41" s="74"/>
      <c r="I41" s="87"/>
    </row>
    <row r="42" spans="1:9" x14ac:dyDescent="0.25">
      <c r="A42" s="72"/>
      <c r="B42" s="395"/>
      <c r="C42" s="396"/>
      <c r="D42" s="397"/>
      <c r="F42" s="58"/>
      <c r="G42" s="58"/>
      <c r="H42" s="74"/>
      <c r="I42" s="87"/>
    </row>
    <row r="43" spans="1:9" x14ac:dyDescent="0.25">
      <c r="A43" s="92"/>
      <c r="B43" s="398"/>
      <c r="C43" s="399"/>
      <c r="D43" s="400"/>
      <c r="E43" s="60"/>
      <c r="F43" s="61"/>
      <c r="G43" s="58"/>
      <c r="H43" s="76"/>
      <c r="I43" s="87"/>
    </row>
    <row r="44" spans="1:9" x14ac:dyDescent="0.25">
      <c r="A44" s="422" t="s">
        <v>173</v>
      </c>
      <c r="B44" s="423"/>
      <c r="C44" s="423"/>
      <c r="D44" s="423"/>
      <c r="E44" s="423"/>
      <c r="F44" s="423"/>
      <c r="G44" s="423"/>
      <c r="H44" s="424"/>
      <c r="I44" s="93">
        <f>SUM(I35:I43)</f>
        <v>975</v>
      </c>
    </row>
    <row r="45" spans="1:9" x14ac:dyDescent="0.25">
      <c r="A45" s="401" t="s">
        <v>174</v>
      </c>
      <c r="B45" s="402"/>
      <c r="C45" s="402"/>
      <c r="D45" s="402"/>
      <c r="E45" s="402"/>
      <c r="F45" s="402"/>
      <c r="G45" s="402"/>
      <c r="H45" s="402"/>
      <c r="I45" s="403"/>
    </row>
    <row r="46" spans="1:9" x14ac:dyDescent="0.25">
      <c r="A46" s="78" t="s">
        <v>175</v>
      </c>
      <c r="B46" s="404" t="s">
        <v>176</v>
      </c>
      <c r="C46" s="405"/>
      <c r="D46" s="406"/>
      <c r="E46" s="404" t="s">
        <v>177</v>
      </c>
      <c r="F46" s="406"/>
      <c r="G46" s="94" t="s">
        <v>178</v>
      </c>
      <c r="H46" s="94" t="s">
        <v>150</v>
      </c>
      <c r="I46" s="95" t="s">
        <v>151</v>
      </c>
    </row>
    <row r="47" spans="1:9" x14ac:dyDescent="0.25">
      <c r="A47" s="83">
        <v>1</v>
      </c>
      <c r="B47" s="407" t="s">
        <v>206</v>
      </c>
      <c r="C47" s="408"/>
      <c r="D47" s="409"/>
      <c r="E47" s="410"/>
      <c r="F47" s="411"/>
      <c r="G47" s="84"/>
      <c r="H47" s="96"/>
      <c r="I47" s="87"/>
    </row>
    <row r="48" spans="1:9" x14ac:dyDescent="0.25">
      <c r="A48" s="83"/>
      <c r="B48" s="417" t="s">
        <v>202</v>
      </c>
      <c r="C48" s="418"/>
      <c r="D48" s="419"/>
      <c r="E48" s="420">
        <v>1</v>
      </c>
      <c r="F48" s="421"/>
      <c r="G48" s="84">
        <v>48.8</v>
      </c>
      <c r="H48" s="96">
        <v>5</v>
      </c>
      <c r="I48" s="87">
        <f>H48*G48</f>
        <v>244</v>
      </c>
    </row>
    <row r="49" spans="1:12" x14ac:dyDescent="0.25">
      <c r="A49" s="97"/>
      <c r="B49" s="412"/>
      <c r="C49" s="413"/>
      <c r="D49" s="414"/>
      <c r="E49" s="415"/>
      <c r="F49" s="416"/>
      <c r="G49" s="84"/>
      <c r="H49" s="96"/>
      <c r="I49" s="87"/>
    </row>
    <row r="50" spans="1:12" x14ac:dyDescent="0.25">
      <c r="A50" s="423" t="s">
        <v>181</v>
      </c>
      <c r="B50" s="423"/>
      <c r="C50" s="423"/>
      <c r="D50" s="423"/>
      <c r="E50" s="423"/>
      <c r="F50" s="423"/>
      <c r="G50" s="423"/>
      <c r="H50" s="424"/>
      <c r="I50" s="98">
        <f>SUM(I47:I49)</f>
        <v>244</v>
      </c>
    </row>
    <row r="51" spans="1:12" x14ac:dyDescent="0.25">
      <c r="A51" s="99"/>
      <c r="B51" s="100"/>
      <c r="C51" s="100"/>
      <c r="D51" s="100"/>
      <c r="E51" s="100"/>
      <c r="F51" s="101"/>
      <c r="G51" s="102"/>
      <c r="H51" s="102"/>
      <c r="I51" s="103"/>
      <c r="L51" s="55"/>
    </row>
    <row r="52" spans="1:12" x14ac:dyDescent="0.25">
      <c r="A52" s="390"/>
      <c r="B52" s="391"/>
      <c r="C52" s="391"/>
      <c r="D52" s="391"/>
      <c r="E52" s="391"/>
      <c r="F52" s="104"/>
      <c r="G52" s="394" t="s">
        <v>182</v>
      </c>
      <c r="H52" s="391"/>
      <c r="I52" s="105">
        <f>I50+I44+I32+I21</f>
        <v>1219</v>
      </c>
    </row>
    <row r="53" spans="1:12" x14ac:dyDescent="0.25">
      <c r="A53" s="390"/>
      <c r="B53" s="391"/>
      <c r="C53" s="391"/>
      <c r="D53" s="391"/>
      <c r="E53" s="391"/>
      <c r="F53" s="58"/>
      <c r="G53" s="106"/>
      <c r="H53" s="107"/>
      <c r="I53" s="108"/>
    </row>
    <row r="54" spans="1:12" ht="15.75" thickBot="1" x14ac:dyDescent="0.3">
      <c r="A54" s="390"/>
      <c r="B54" s="391"/>
      <c r="C54" s="391"/>
      <c r="D54" s="391"/>
      <c r="E54" s="391"/>
      <c r="F54" s="58"/>
      <c r="G54" s="444" t="s">
        <v>183</v>
      </c>
      <c r="H54" s="445"/>
      <c r="I54" s="117">
        <f>I52+I53</f>
        <v>1219</v>
      </c>
    </row>
    <row r="55" spans="1:12" ht="16.5" thickTop="1" thickBot="1" x14ac:dyDescent="0.3">
      <c r="A55" s="109"/>
      <c r="B55" s="110"/>
      <c r="C55" s="392"/>
      <c r="D55" s="393"/>
      <c r="E55" s="393"/>
      <c r="F55" s="393"/>
      <c r="G55" s="111"/>
      <c r="H55" s="111"/>
      <c r="I55" s="112"/>
    </row>
    <row r="57" spans="1:12" x14ac:dyDescent="0.25">
      <c r="A57" s="55"/>
      <c r="B57" s="55"/>
    </row>
  </sheetData>
  <mergeCells count="76">
    <mergeCell ref="F31:G31"/>
    <mergeCell ref="F26:G26"/>
    <mergeCell ref="F27:G27"/>
    <mergeCell ref="F28:G28"/>
    <mergeCell ref="F29:G29"/>
    <mergeCell ref="F30:G30"/>
    <mergeCell ref="A54:B54"/>
    <mergeCell ref="C54:E54"/>
    <mergeCell ref="C55:F55"/>
    <mergeCell ref="A50:H50"/>
    <mergeCell ref="A52:B52"/>
    <mergeCell ref="C52:E52"/>
    <mergeCell ref="G52:H52"/>
    <mergeCell ref="A53:B53"/>
    <mergeCell ref="C53:E53"/>
    <mergeCell ref="G54:H54"/>
    <mergeCell ref="B47:D47"/>
    <mergeCell ref="E47:F47"/>
    <mergeCell ref="B48:D48"/>
    <mergeCell ref="E48:F48"/>
    <mergeCell ref="B49:D49"/>
    <mergeCell ref="E49:F49"/>
    <mergeCell ref="B46:D46"/>
    <mergeCell ref="E46:F46"/>
    <mergeCell ref="B38:D38"/>
    <mergeCell ref="E38:F38"/>
    <mergeCell ref="B39:D39"/>
    <mergeCell ref="E39:F39"/>
    <mergeCell ref="B40:D40"/>
    <mergeCell ref="E40:F40"/>
    <mergeCell ref="B41:D41"/>
    <mergeCell ref="B42:D42"/>
    <mergeCell ref="B43:D43"/>
    <mergeCell ref="A44:H44"/>
    <mergeCell ref="A45:I45"/>
    <mergeCell ref="B35:D35"/>
    <mergeCell ref="E35:F35"/>
    <mergeCell ref="B36:D36"/>
    <mergeCell ref="E36:F36"/>
    <mergeCell ref="B37:D37"/>
    <mergeCell ref="E37:F37"/>
    <mergeCell ref="B34:D34"/>
    <mergeCell ref="E34:F34"/>
    <mergeCell ref="A22:I22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I33"/>
    <mergeCell ref="F23:G23"/>
    <mergeCell ref="F24:G24"/>
    <mergeCell ref="F25:G25"/>
    <mergeCell ref="A21:H21"/>
    <mergeCell ref="F12:G12"/>
    <mergeCell ref="H12:I12"/>
    <mergeCell ref="F13:G13"/>
    <mergeCell ref="H13:I13"/>
    <mergeCell ref="F14:G14"/>
    <mergeCell ref="H14:I14"/>
    <mergeCell ref="A15:I15"/>
    <mergeCell ref="A16:I16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M57"/>
  <sheetViews>
    <sheetView view="pageBreakPreview" topLeftCell="A13" zoomScale="60" zoomScaleNormal="100" workbookViewId="0">
      <selection activeCell="A45" sqref="A45"/>
    </sheetView>
  </sheetViews>
  <sheetFormatPr defaultRowHeight="15" x14ac:dyDescent="0.25"/>
  <cols>
    <col min="1" max="1" width="12" bestFit="1" customWidth="1"/>
    <col min="4" max="4" width="14.5703125" customWidth="1"/>
    <col min="6" max="6" width="8.85546875" customWidth="1"/>
    <col min="7" max="7" width="11" customWidth="1"/>
    <col min="8" max="8" width="14.140625" customWidth="1"/>
    <col min="9" max="9" width="16.425781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>
        <v>8</v>
      </c>
      <c r="I9" s="442"/>
    </row>
    <row r="10" spans="1:13" x14ac:dyDescent="0.25">
      <c r="A10" s="57" t="s">
        <v>130</v>
      </c>
      <c r="B10" s="55"/>
      <c r="E10" s="58"/>
      <c r="F10" s="428" t="s">
        <v>131</v>
      </c>
      <c r="G10" s="429"/>
      <c r="H10" s="443" t="s">
        <v>209</v>
      </c>
      <c r="I10" s="431"/>
    </row>
    <row r="11" spans="1:13" x14ac:dyDescent="0.25">
      <c r="A11" s="57" t="s">
        <v>132</v>
      </c>
      <c r="B11" s="55"/>
      <c r="E11" s="58"/>
      <c r="F11" s="428" t="s">
        <v>133</v>
      </c>
      <c r="G11" s="429"/>
      <c r="H11" s="430" t="s">
        <v>210</v>
      </c>
      <c r="I11" s="431"/>
    </row>
    <row r="12" spans="1:13" x14ac:dyDescent="0.25">
      <c r="A12" s="57" t="s">
        <v>135</v>
      </c>
      <c r="B12" s="55"/>
      <c r="E12" s="58"/>
      <c r="F12" s="428" t="s">
        <v>136</v>
      </c>
      <c r="G12" s="429"/>
      <c r="H12" s="430">
        <v>43191</v>
      </c>
      <c r="I12" s="431"/>
    </row>
    <row r="13" spans="1:13" x14ac:dyDescent="0.25">
      <c r="A13" s="57" t="s">
        <v>137</v>
      </c>
      <c r="B13" s="55"/>
      <c r="E13" s="58"/>
      <c r="F13" s="428" t="s">
        <v>138</v>
      </c>
      <c r="G13" s="429"/>
      <c r="H13" s="430" t="s">
        <v>139</v>
      </c>
      <c r="I13" s="431"/>
      <c r="M13" t="s">
        <v>140</v>
      </c>
    </row>
    <row r="14" spans="1:13" x14ac:dyDescent="0.25">
      <c r="A14" s="59"/>
      <c r="B14" s="60"/>
      <c r="C14" s="60"/>
      <c r="D14" s="60"/>
      <c r="E14" s="61"/>
      <c r="F14" s="428" t="s">
        <v>141</v>
      </c>
      <c r="G14" s="429"/>
      <c r="H14" s="430" t="s">
        <v>142</v>
      </c>
      <c r="I14" s="431"/>
    </row>
    <row r="15" spans="1:13" x14ac:dyDescent="0.25">
      <c r="A15" s="434" t="s">
        <v>211</v>
      </c>
      <c r="B15" s="435"/>
      <c r="C15" s="435"/>
      <c r="D15" s="435"/>
      <c r="E15" s="435"/>
      <c r="F15" s="435"/>
      <c r="G15" s="435"/>
      <c r="H15" s="435"/>
      <c r="I15" s="436"/>
    </row>
    <row r="16" spans="1:13" ht="15.75" thickBot="1" x14ac:dyDescent="0.3">
      <c r="A16" s="437" t="s">
        <v>144</v>
      </c>
      <c r="B16" s="438"/>
      <c r="C16" s="438"/>
      <c r="D16" s="438"/>
      <c r="E16" s="438"/>
      <c r="F16" s="438"/>
      <c r="G16" s="438"/>
      <c r="H16" s="438"/>
      <c r="I16" s="439"/>
    </row>
    <row r="17" spans="1:12" x14ac:dyDescent="0.25">
      <c r="A17" s="62" t="s">
        <v>145</v>
      </c>
      <c r="B17" s="63" t="s">
        <v>146</v>
      </c>
      <c r="C17" s="63"/>
      <c r="D17" s="64"/>
      <c r="E17" s="65" t="s">
        <v>147</v>
      </c>
      <c r="F17" s="65" t="s">
        <v>148</v>
      </c>
      <c r="G17" s="65" t="s">
        <v>149</v>
      </c>
      <c r="H17" s="65" t="s">
        <v>150</v>
      </c>
      <c r="I17" s="66" t="s">
        <v>151</v>
      </c>
    </row>
    <row r="18" spans="1:12" x14ac:dyDescent="0.25">
      <c r="A18" s="67"/>
      <c r="B18" s="410"/>
      <c r="C18" s="432"/>
      <c r="D18" s="411"/>
      <c r="E18" s="68"/>
      <c r="F18" s="69"/>
      <c r="G18" s="68"/>
      <c r="H18" s="70"/>
      <c r="I18" s="71">
        <f>SUM(G18*H18)</f>
        <v>0</v>
      </c>
    </row>
    <row r="19" spans="1:12" x14ac:dyDescent="0.25">
      <c r="A19" s="72"/>
      <c r="B19" s="420"/>
      <c r="C19" s="359"/>
      <c r="D19" s="421"/>
      <c r="E19" s="73"/>
      <c r="F19" s="58"/>
      <c r="G19" s="73"/>
      <c r="H19" s="74"/>
      <c r="I19" s="71">
        <f t="shared" ref="I19:I20" si="0">SUM(G19*H19)</f>
        <v>0</v>
      </c>
    </row>
    <row r="20" spans="1:12" x14ac:dyDescent="0.25">
      <c r="A20" s="72"/>
      <c r="B20" s="415"/>
      <c r="C20" s="433"/>
      <c r="D20" s="416"/>
      <c r="E20" s="73"/>
      <c r="F20" s="58"/>
      <c r="G20" s="75"/>
      <c r="H20" s="76"/>
      <c r="I20" s="77">
        <f t="shared" si="0"/>
        <v>0</v>
      </c>
    </row>
    <row r="21" spans="1:12" x14ac:dyDescent="0.25">
      <c r="A21" s="422" t="s">
        <v>152</v>
      </c>
      <c r="B21" s="423"/>
      <c r="C21" s="423"/>
      <c r="D21" s="423"/>
      <c r="E21" s="423"/>
      <c r="F21" s="423"/>
      <c r="G21" s="423"/>
      <c r="H21" s="424"/>
      <c r="I21" s="71">
        <f>SUM(I18:I20)</f>
        <v>0</v>
      </c>
    </row>
    <row r="22" spans="1:12" x14ac:dyDescent="0.25">
      <c r="A22" s="401" t="s">
        <v>153</v>
      </c>
      <c r="B22" s="402"/>
      <c r="C22" s="402"/>
      <c r="D22" s="402"/>
      <c r="E22" s="402"/>
      <c r="F22" s="402"/>
      <c r="G22" s="402"/>
      <c r="H22" s="402"/>
      <c r="I22" s="403"/>
    </row>
    <row r="23" spans="1:12" x14ac:dyDescent="0.25">
      <c r="A23" s="78" t="s">
        <v>154</v>
      </c>
      <c r="B23" s="79" t="s">
        <v>146</v>
      </c>
      <c r="C23" s="79"/>
      <c r="D23" s="79"/>
      <c r="E23" s="80"/>
      <c r="F23" s="81" t="s">
        <v>149</v>
      </c>
      <c r="G23" s="80" t="s">
        <v>195</v>
      </c>
      <c r="H23" s="81" t="s">
        <v>150</v>
      </c>
      <c r="I23" s="82" t="s">
        <v>151</v>
      </c>
    </row>
    <row r="24" spans="1:12" x14ac:dyDescent="0.25">
      <c r="A24" s="83"/>
      <c r="B24" s="407"/>
      <c r="C24" s="408"/>
      <c r="D24" s="408"/>
      <c r="E24" s="409"/>
      <c r="F24" s="68"/>
      <c r="G24" s="69"/>
      <c r="H24" s="86"/>
      <c r="I24" s="87"/>
    </row>
    <row r="25" spans="1:12" x14ac:dyDescent="0.25">
      <c r="A25" s="83"/>
      <c r="B25" s="417"/>
      <c r="C25" s="418"/>
      <c r="D25" s="418"/>
      <c r="E25" s="419"/>
      <c r="F25" s="73"/>
      <c r="G25" s="58"/>
      <c r="H25" s="86"/>
      <c r="I25" s="87"/>
    </row>
    <row r="26" spans="1:12" x14ac:dyDescent="0.25">
      <c r="A26" s="83"/>
      <c r="B26" s="417"/>
      <c r="C26" s="418"/>
      <c r="D26" s="418"/>
      <c r="E26" s="419"/>
      <c r="F26" s="73"/>
      <c r="G26" s="58"/>
      <c r="H26" s="86"/>
      <c r="I26" s="87"/>
    </row>
    <row r="27" spans="1:12" x14ac:dyDescent="0.25">
      <c r="A27" s="83"/>
      <c r="B27" s="417"/>
      <c r="C27" s="418"/>
      <c r="D27" s="418"/>
      <c r="E27" s="419"/>
      <c r="F27" s="73"/>
      <c r="G27" s="58"/>
      <c r="H27" s="86"/>
      <c r="I27" s="87"/>
    </row>
    <row r="28" spans="1:12" x14ac:dyDescent="0.25">
      <c r="A28" s="83"/>
      <c r="B28" s="417"/>
      <c r="C28" s="418"/>
      <c r="D28" s="418"/>
      <c r="E28" s="419"/>
      <c r="F28" s="73"/>
      <c r="G28" s="58"/>
      <c r="H28" s="86"/>
      <c r="I28" s="87"/>
    </row>
    <row r="29" spans="1:12" x14ac:dyDescent="0.25">
      <c r="A29" s="83"/>
      <c r="B29" s="420"/>
      <c r="C29" s="359"/>
      <c r="D29" s="359"/>
      <c r="E29" s="421"/>
      <c r="F29" s="73"/>
      <c r="G29" s="58"/>
      <c r="H29" s="86"/>
      <c r="I29" s="87"/>
    </row>
    <row r="30" spans="1:12" x14ac:dyDescent="0.25">
      <c r="A30" s="83"/>
      <c r="B30" s="420"/>
      <c r="C30" s="359"/>
      <c r="D30" s="359"/>
      <c r="E30" s="421"/>
      <c r="F30" s="73"/>
      <c r="G30" s="58"/>
      <c r="H30" s="86"/>
      <c r="I30" s="87"/>
    </row>
    <row r="31" spans="1:12" x14ac:dyDescent="0.25">
      <c r="A31" s="83"/>
      <c r="B31" s="412"/>
      <c r="C31" s="413"/>
      <c r="D31" s="413"/>
      <c r="E31" s="414"/>
      <c r="F31" s="75"/>
      <c r="G31" s="61"/>
      <c r="H31" s="86"/>
      <c r="I31" s="87"/>
      <c r="L31" s="88"/>
    </row>
    <row r="32" spans="1:12" x14ac:dyDescent="0.25">
      <c r="A32" s="422" t="s">
        <v>162</v>
      </c>
      <c r="B32" s="423"/>
      <c r="C32" s="423"/>
      <c r="D32" s="423"/>
      <c r="E32" s="423"/>
      <c r="F32" s="423"/>
      <c r="G32" s="423"/>
      <c r="H32" s="424"/>
      <c r="I32" s="89">
        <f>SUM(I24:I31)</f>
        <v>0</v>
      </c>
    </row>
    <row r="33" spans="1:9" x14ac:dyDescent="0.25">
      <c r="A33" s="401" t="s">
        <v>163</v>
      </c>
      <c r="B33" s="402"/>
      <c r="C33" s="402"/>
      <c r="D33" s="402"/>
      <c r="E33" s="402"/>
      <c r="F33" s="402"/>
      <c r="G33" s="402"/>
      <c r="H33" s="402"/>
      <c r="I33" s="403"/>
    </row>
    <row r="34" spans="1:9" x14ac:dyDescent="0.25">
      <c r="A34" s="78" t="s">
        <v>164</v>
      </c>
      <c r="B34" s="404" t="s">
        <v>165</v>
      </c>
      <c r="C34" s="405"/>
      <c r="D34" s="406"/>
      <c r="E34" s="404" t="s">
        <v>147</v>
      </c>
      <c r="F34" s="406"/>
      <c r="G34" s="80" t="s">
        <v>149</v>
      </c>
      <c r="H34" s="81" t="s">
        <v>150</v>
      </c>
      <c r="I34" s="82" t="s">
        <v>151</v>
      </c>
    </row>
    <row r="35" spans="1:9" x14ac:dyDescent="0.25">
      <c r="A35" s="83">
        <v>1</v>
      </c>
      <c r="B35" s="425" t="s">
        <v>166</v>
      </c>
      <c r="C35" s="426"/>
      <c r="D35" s="427"/>
      <c r="E35" s="410" t="s">
        <v>167</v>
      </c>
      <c r="F35" s="411"/>
      <c r="G35" s="115">
        <v>2.5</v>
      </c>
      <c r="H35" s="113">
        <v>450</v>
      </c>
      <c r="I35" s="90">
        <f>SUM(G35*H35)</f>
        <v>1125</v>
      </c>
    </row>
    <row r="36" spans="1:9" x14ac:dyDescent="0.25">
      <c r="A36" s="83">
        <v>2</v>
      </c>
      <c r="B36" s="395" t="s">
        <v>168</v>
      </c>
      <c r="C36" s="396"/>
      <c r="D36" s="397"/>
      <c r="E36" s="420" t="s">
        <v>167</v>
      </c>
      <c r="F36" s="421"/>
      <c r="G36" s="84"/>
      <c r="H36" s="114">
        <v>350</v>
      </c>
      <c r="I36" s="87">
        <f t="shared" ref="I36:I40" si="1">SUM(G36*H36)</f>
        <v>0</v>
      </c>
    </row>
    <row r="37" spans="1:9" x14ac:dyDescent="0.25">
      <c r="A37" s="83">
        <v>3</v>
      </c>
      <c r="B37" s="395" t="s">
        <v>169</v>
      </c>
      <c r="C37" s="396"/>
      <c r="D37" s="397"/>
      <c r="E37" s="420" t="s">
        <v>167</v>
      </c>
      <c r="F37" s="421"/>
      <c r="G37" s="84"/>
      <c r="H37" s="114">
        <v>300</v>
      </c>
      <c r="I37" s="87">
        <f t="shared" si="1"/>
        <v>0</v>
      </c>
    </row>
    <row r="38" spans="1:9" x14ac:dyDescent="0.25">
      <c r="A38" s="83">
        <v>4</v>
      </c>
      <c r="B38" s="395" t="s">
        <v>170</v>
      </c>
      <c r="C38" s="396"/>
      <c r="D38" s="397"/>
      <c r="E38" s="420" t="s">
        <v>167</v>
      </c>
      <c r="F38" s="421"/>
      <c r="G38" s="84">
        <v>2.5</v>
      </c>
      <c r="H38" s="114">
        <v>200</v>
      </c>
      <c r="I38" s="87">
        <f t="shared" si="1"/>
        <v>500</v>
      </c>
    </row>
    <row r="39" spans="1:9" x14ac:dyDescent="0.25">
      <c r="A39" s="83">
        <v>5</v>
      </c>
      <c r="B39" s="395" t="s">
        <v>171</v>
      </c>
      <c r="C39" s="396"/>
      <c r="D39" s="397"/>
      <c r="E39" s="420" t="s">
        <v>167</v>
      </c>
      <c r="F39" s="421"/>
      <c r="G39" s="84"/>
      <c r="H39" s="116">
        <v>200</v>
      </c>
      <c r="I39" s="87">
        <f t="shared" si="1"/>
        <v>0</v>
      </c>
    </row>
    <row r="40" spans="1:9" x14ac:dyDescent="0.25">
      <c r="A40" s="83">
        <v>6</v>
      </c>
      <c r="B40" s="395" t="s">
        <v>172</v>
      </c>
      <c r="C40" s="396"/>
      <c r="D40" s="397"/>
      <c r="E40" s="420" t="s">
        <v>167</v>
      </c>
      <c r="F40" s="421"/>
      <c r="G40" s="84"/>
      <c r="H40" s="116">
        <v>140</v>
      </c>
      <c r="I40" s="87">
        <f t="shared" si="1"/>
        <v>0</v>
      </c>
    </row>
    <row r="41" spans="1:9" x14ac:dyDescent="0.25">
      <c r="A41" s="83"/>
      <c r="B41" s="395"/>
      <c r="C41" s="396"/>
      <c r="D41" s="397"/>
      <c r="E41" s="91"/>
      <c r="F41" s="58"/>
      <c r="G41" s="58"/>
      <c r="H41" s="74"/>
      <c r="I41" s="87"/>
    </row>
    <row r="42" spans="1:9" x14ac:dyDescent="0.25">
      <c r="A42" s="72"/>
      <c r="B42" s="395"/>
      <c r="C42" s="396"/>
      <c r="D42" s="397"/>
      <c r="F42" s="58"/>
      <c r="G42" s="58"/>
      <c r="H42" s="74"/>
      <c r="I42" s="87"/>
    </row>
    <row r="43" spans="1:9" x14ac:dyDescent="0.25">
      <c r="A43" s="92"/>
      <c r="B43" s="398"/>
      <c r="C43" s="399"/>
      <c r="D43" s="400"/>
      <c r="E43" s="60"/>
      <c r="F43" s="61"/>
      <c r="G43" s="58"/>
      <c r="H43" s="76"/>
      <c r="I43" s="87"/>
    </row>
    <row r="44" spans="1:9" x14ac:dyDescent="0.25">
      <c r="A44" s="422" t="s">
        <v>173</v>
      </c>
      <c r="B44" s="423"/>
      <c r="C44" s="423"/>
      <c r="D44" s="423"/>
      <c r="E44" s="423"/>
      <c r="F44" s="423"/>
      <c r="G44" s="423"/>
      <c r="H44" s="424"/>
      <c r="I44" s="93">
        <f>SUM(I35:I43)</f>
        <v>1625</v>
      </c>
    </row>
    <row r="45" spans="1:9" x14ac:dyDescent="0.25">
      <c r="A45" s="401" t="s">
        <v>174</v>
      </c>
      <c r="B45" s="402"/>
      <c r="C45" s="402"/>
      <c r="D45" s="402"/>
      <c r="E45" s="402"/>
      <c r="F45" s="402"/>
      <c r="G45" s="402"/>
      <c r="H45" s="402"/>
      <c r="I45" s="403"/>
    </row>
    <row r="46" spans="1:9" x14ac:dyDescent="0.25">
      <c r="A46" s="78" t="s">
        <v>175</v>
      </c>
      <c r="B46" s="404" t="s">
        <v>176</v>
      </c>
      <c r="C46" s="405"/>
      <c r="D46" s="406"/>
      <c r="E46" s="404" t="s">
        <v>177</v>
      </c>
      <c r="F46" s="406"/>
      <c r="G46" s="94" t="s">
        <v>178</v>
      </c>
      <c r="H46" s="94" t="s">
        <v>150</v>
      </c>
      <c r="I46" s="95" t="s">
        <v>151</v>
      </c>
    </row>
    <row r="47" spans="1:9" x14ac:dyDescent="0.25">
      <c r="A47" s="83">
        <v>1</v>
      </c>
      <c r="B47" s="407" t="s">
        <v>212</v>
      </c>
      <c r="C47" s="408"/>
      <c r="D47" s="409"/>
      <c r="E47" s="410"/>
      <c r="F47" s="411"/>
      <c r="G47" s="84"/>
      <c r="H47" s="96"/>
      <c r="I47" s="87"/>
    </row>
    <row r="48" spans="1:9" x14ac:dyDescent="0.25">
      <c r="A48" s="83"/>
      <c r="B48" s="417" t="s">
        <v>213</v>
      </c>
      <c r="C48" s="418"/>
      <c r="D48" s="419"/>
      <c r="E48" s="420">
        <v>1</v>
      </c>
      <c r="F48" s="421"/>
      <c r="G48" s="84">
        <v>81.400000000000006</v>
      </c>
      <c r="H48" s="96">
        <v>5</v>
      </c>
      <c r="I48" s="87">
        <f>H48*G48</f>
        <v>407</v>
      </c>
    </row>
    <row r="49" spans="1:12" x14ac:dyDescent="0.25">
      <c r="A49" s="97"/>
      <c r="B49" s="412"/>
      <c r="C49" s="413"/>
      <c r="D49" s="414"/>
      <c r="E49" s="415"/>
      <c r="F49" s="416"/>
      <c r="G49" s="84"/>
      <c r="H49" s="96"/>
      <c r="I49" s="87"/>
    </row>
    <row r="50" spans="1:12" x14ac:dyDescent="0.25">
      <c r="A50" s="423" t="s">
        <v>181</v>
      </c>
      <c r="B50" s="423"/>
      <c r="C50" s="423"/>
      <c r="D50" s="423"/>
      <c r="E50" s="423"/>
      <c r="F50" s="423"/>
      <c r="G50" s="423"/>
      <c r="H50" s="424"/>
      <c r="I50" s="98">
        <f>SUM(I47:I49)</f>
        <v>407</v>
      </c>
    </row>
    <row r="51" spans="1:12" x14ac:dyDescent="0.25">
      <c r="A51" s="99"/>
      <c r="B51" s="100"/>
      <c r="C51" s="100"/>
      <c r="D51" s="100"/>
      <c r="E51" s="100"/>
      <c r="F51" s="101"/>
      <c r="G51" s="102"/>
      <c r="H51" s="102"/>
      <c r="I51" s="103"/>
      <c r="L51" s="55"/>
    </row>
    <row r="52" spans="1:12" x14ac:dyDescent="0.25">
      <c r="A52" s="390"/>
      <c r="B52" s="391"/>
      <c r="C52" s="391"/>
      <c r="D52" s="391"/>
      <c r="E52" s="391"/>
      <c r="F52" s="104"/>
      <c r="G52" s="394" t="s">
        <v>182</v>
      </c>
      <c r="H52" s="391"/>
      <c r="I52" s="105">
        <f>I50+I44+I32+I21</f>
        <v>2032</v>
      </c>
    </row>
    <row r="53" spans="1:12" x14ac:dyDescent="0.25">
      <c r="A53" s="390"/>
      <c r="B53" s="391"/>
      <c r="C53" s="391"/>
      <c r="D53" s="391"/>
      <c r="E53" s="391"/>
      <c r="F53" s="58"/>
      <c r="G53" s="106"/>
      <c r="H53" s="107"/>
      <c r="I53" s="108"/>
    </row>
    <row r="54" spans="1:12" ht="15.75" thickBot="1" x14ac:dyDescent="0.3">
      <c r="A54" s="390"/>
      <c r="B54" s="391"/>
      <c r="C54" s="391"/>
      <c r="D54" s="391"/>
      <c r="E54" s="391"/>
      <c r="F54" s="58"/>
      <c r="G54" s="444" t="s">
        <v>183</v>
      </c>
      <c r="H54" s="445"/>
      <c r="I54" s="117">
        <f>I52+I53</f>
        <v>2032</v>
      </c>
    </row>
    <row r="55" spans="1:12" ht="16.5" thickTop="1" thickBot="1" x14ac:dyDescent="0.3">
      <c r="A55" s="109"/>
      <c r="B55" s="110"/>
      <c r="C55" s="392"/>
      <c r="D55" s="393"/>
      <c r="E55" s="393"/>
      <c r="F55" s="393"/>
      <c r="G55" s="111"/>
      <c r="H55" s="111"/>
      <c r="I55" s="112"/>
    </row>
    <row r="57" spans="1:12" x14ac:dyDescent="0.25">
      <c r="A57" s="55"/>
      <c r="B57" s="55"/>
    </row>
  </sheetData>
  <mergeCells count="67">
    <mergeCell ref="A54:B54"/>
    <mergeCell ref="C54:E54"/>
    <mergeCell ref="C55:F55"/>
    <mergeCell ref="A50:H50"/>
    <mergeCell ref="A52:B52"/>
    <mergeCell ref="C52:E52"/>
    <mergeCell ref="G52:H52"/>
    <mergeCell ref="A53:B53"/>
    <mergeCell ref="C53:E53"/>
    <mergeCell ref="G54:H54"/>
    <mergeCell ref="B47:D47"/>
    <mergeCell ref="E47:F47"/>
    <mergeCell ref="B48:D48"/>
    <mergeCell ref="E48:F48"/>
    <mergeCell ref="B49:D49"/>
    <mergeCell ref="E49:F49"/>
    <mergeCell ref="B46:D46"/>
    <mergeCell ref="E46:F46"/>
    <mergeCell ref="B38:D38"/>
    <mergeCell ref="E38:F38"/>
    <mergeCell ref="B39:D39"/>
    <mergeCell ref="E39:F39"/>
    <mergeCell ref="B40:D40"/>
    <mergeCell ref="E40:F40"/>
    <mergeCell ref="B41:D41"/>
    <mergeCell ref="B42:D42"/>
    <mergeCell ref="B43:D43"/>
    <mergeCell ref="A44:H44"/>
    <mergeCell ref="A45:I45"/>
    <mergeCell ref="B35:D35"/>
    <mergeCell ref="E35:F35"/>
    <mergeCell ref="B36:D36"/>
    <mergeCell ref="E36:F36"/>
    <mergeCell ref="B37:D37"/>
    <mergeCell ref="E37:F37"/>
    <mergeCell ref="B34:D34"/>
    <mergeCell ref="E34:F34"/>
    <mergeCell ref="A22:I22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I33"/>
    <mergeCell ref="A21:H21"/>
    <mergeCell ref="F12:G12"/>
    <mergeCell ref="H12:I12"/>
    <mergeCell ref="F13:G13"/>
    <mergeCell ref="H13:I13"/>
    <mergeCell ref="F14:G14"/>
    <mergeCell ref="H14:I14"/>
    <mergeCell ref="A15:I15"/>
    <mergeCell ref="A16:I16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M57"/>
  <sheetViews>
    <sheetView view="pageBreakPreview" topLeftCell="A16" zoomScale="60" zoomScaleNormal="100" workbookViewId="0">
      <selection activeCell="A45" sqref="A45"/>
    </sheetView>
  </sheetViews>
  <sheetFormatPr defaultRowHeight="15" x14ac:dyDescent="0.25"/>
  <cols>
    <col min="1" max="1" width="12" bestFit="1" customWidth="1"/>
    <col min="4" max="4" width="14.5703125" customWidth="1"/>
    <col min="6" max="6" width="8.85546875" customWidth="1"/>
    <col min="7" max="7" width="11" customWidth="1"/>
    <col min="8" max="8" width="14.140625" customWidth="1"/>
    <col min="9" max="9" width="16.425781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>
        <v>9</v>
      </c>
      <c r="I9" s="442"/>
    </row>
    <row r="10" spans="1:13" x14ac:dyDescent="0.25">
      <c r="A10" s="57" t="s">
        <v>130</v>
      </c>
      <c r="B10" s="55"/>
      <c r="E10" s="58"/>
      <c r="F10" s="428" t="s">
        <v>131</v>
      </c>
      <c r="G10" s="429"/>
      <c r="H10" s="443">
        <v>43618</v>
      </c>
      <c r="I10" s="431"/>
    </row>
    <row r="11" spans="1:13" x14ac:dyDescent="0.25">
      <c r="A11" s="57" t="s">
        <v>132</v>
      </c>
      <c r="B11" s="55"/>
      <c r="E11" s="58"/>
      <c r="F11" s="428" t="s">
        <v>133</v>
      </c>
      <c r="G11" s="429"/>
      <c r="H11" s="430" t="s">
        <v>184</v>
      </c>
      <c r="I11" s="431"/>
    </row>
    <row r="12" spans="1:13" x14ac:dyDescent="0.25">
      <c r="A12" s="57" t="s">
        <v>135</v>
      </c>
      <c r="B12" s="55"/>
      <c r="E12" s="58"/>
      <c r="F12" s="428" t="s">
        <v>136</v>
      </c>
      <c r="G12" s="429"/>
      <c r="H12" s="430">
        <v>42608</v>
      </c>
      <c r="I12" s="431"/>
    </row>
    <row r="13" spans="1:13" x14ac:dyDescent="0.25">
      <c r="A13" s="57" t="s">
        <v>137</v>
      </c>
      <c r="B13" s="55"/>
      <c r="E13" s="58"/>
      <c r="F13" s="428" t="s">
        <v>138</v>
      </c>
      <c r="G13" s="429"/>
      <c r="H13" s="430" t="s">
        <v>139</v>
      </c>
      <c r="I13" s="431"/>
      <c r="M13" t="s">
        <v>140</v>
      </c>
    </row>
    <row r="14" spans="1:13" x14ac:dyDescent="0.25">
      <c r="A14" s="59"/>
      <c r="B14" s="60"/>
      <c r="C14" s="60"/>
      <c r="D14" s="60"/>
      <c r="E14" s="61"/>
      <c r="F14" s="428" t="s">
        <v>141</v>
      </c>
      <c r="G14" s="429"/>
      <c r="H14" s="430" t="s">
        <v>142</v>
      </c>
      <c r="I14" s="431"/>
    </row>
    <row r="15" spans="1:13" x14ac:dyDescent="0.25">
      <c r="A15" s="434" t="s">
        <v>214</v>
      </c>
      <c r="B15" s="435"/>
      <c r="C15" s="435"/>
      <c r="D15" s="435"/>
      <c r="E15" s="435"/>
      <c r="F15" s="435"/>
      <c r="G15" s="435"/>
      <c r="H15" s="435"/>
      <c r="I15" s="436"/>
    </row>
    <row r="16" spans="1:13" ht="15.75" thickBot="1" x14ac:dyDescent="0.3">
      <c r="A16" s="437" t="s">
        <v>144</v>
      </c>
      <c r="B16" s="438"/>
      <c r="C16" s="438"/>
      <c r="D16" s="438"/>
      <c r="E16" s="438"/>
      <c r="F16" s="438"/>
      <c r="G16" s="438"/>
      <c r="H16" s="438"/>
      <c r="I16" s="439"/>
    </row>
    <row r="17" spans="1:12" x14ac:dyDescent="0.25">
      <c r="A17" s="62" t="s">
        <v>145</v>
      </c>
      <c r="B17" s="63" t="s">
        <v>146</v>
      </c>
      <c r="C17" s="63"/>
      <c r="D17" s="64"/>
      <c r="E17" s="65" t="s">
        <v>147</v>
      </c>
      <c r="F17" s="65" t="s">
        <v>148</v>
      </c>
      <c r="G17" s="65" t="s">
        <v>149</v>
      </c>
      <c r="H17" s="65" t="s">
        <v>150</v>
      </c>
      <c r="I17" s="66" t="s">
        <v>151</v>
      </c>
    </row>
    <row r="18" spans="1:12" x14ac:dyDescent="0.25">
      <c r="A18" s="67"/>
      <c r="B18" s="410"/>
      <c r="C18" s="432"/>
      <c r="D18" s="411"/>
      <c r="E18" s="68"/>
      <c r="F18" s="69"/>
      <c r="G18" s="68"/>
      <c r="H18" s="70"/>
      <c r="I18" s="71">
        <f>SUM(G18*H18)</f>
        <v>0</v>
      </c>
    </row>
    <row r="19" spans="1:12" x14ac:dyDescent="0.25">
      <c r="A19" s="72"/>
      <c r="B19" s="420"/>
      <c r="C19" s="359"/>
      <c r="D19" s="421"/>
      <c r="E19" s="73"/>
      <c r="F19" s="58"/>
      <c r="G19" s="73"/>
      <c r="H19" s="74"/>
      <c r="I19" s="71">
        <f t="shared" ref="I19:I20" si="0">SUM(G19*H19)</f>
        <v>0</v>
      </c>
    </row>
    <row r="20" spans="1:12" x14ac:dyDescent="0.25">
      <c r="A20" s="72"/>
      <c r="B20" s="415"/>
      <c r="C20" s="433"/>
      <c r="D20" s="416"/>
      <c r="E20" s="73"/>
      <c r="F20" s="58"/>
      <c r="G20" s="75"/>
      <c r="H20" s="76"/>
      <c r="I20" s="77">
        <f t="shared" si="0"/>
        <v>0</v>
      </c>
    </row>
    <row r="21" spans="1:12" x14ac:dyDescent="0.25">
      <c r="A21" s="422" t="s">
        <v>152</v>
      </c>
      <c r="B21" s="423"/>
      <c r="C21" s="423"/>
      <c r="D21" s="423"/>
      <c r="E21" s="423"/>
      <c r="F21" s="423"/>
      <c r="G21" s="423"/>
      <c r="H21" s="424"/>
      <c r="I21" s="71">
        <f>SUM(I18:I20)</f>
        <v>0</v>
      </c>
    </row>
    <row r="22" spans="1:12" x14ac:dyDescent="0.25">
      <c r="A22" s="401" t="s">
        <v>153</v>
      </c>
      <c r="B22" s="402"/>
      <c r="C22" s="402"/>
      <c r="D22" s="402"/>
      <c r="E22" s="402"/>
      <c r="F22" s="402"/>
      <c r="G22" s="402"/>
      <c r="H22" s="402"/>
      <c r="I22" s="403"/>
    </row>
    <row r="23" spans="1:12" x14ac:dyDescent="0.25">
      <c r="A23" s="78" t="s">
        <v>154</v>
      </c>
      <c r="B23" s="79" t="s">
        <v>146</v>
      </c>
      <c r="C23" s="79"/>
      <c r="D23" s="79"/>
      <c r="E23" s="80"/>
      <c r="F23" s="123" t="s">
        <v>149</v>
      </c>
      <c r="G23" s="80" t="s">
        <v>155</v>
      </c>
      <c r="H23" s="81" t="s">
        <v>150</v>
      </c>
      <c r="I23" s="82" t="s">
        <v>151</v>
      </c>
    </row>
    <row r="24" spans="1:12" x14ac:dyDescent="0.25">
      <c r="A24" s="83">
        <v>1</v>
      </c>
      <c r="B24" s="407" t="s">
        <v>215</v>
      </c>
      <c r="C24" s="408"/>
      <c r="D24" s="408"/>
      <c r="E24" s="409"/>
      <c r="F24" s="115">
        <v>1</v>
      </c>
      <c r="G24" s="124">
        <v>0.15</v>
      </c>
      <c r="H24" s="86">
        <v>239.13</v>
      </c>
      <c r="I24" s="87">
        <f>H24*F24*1.15</f>
        <v>274.99949999999995</v>
      </c>
    </row>
    <row r="25" spans="1:12" x14ac:dyDescent="0.25">
      <c r="A25" s="83">
        <v>2</v>
      </c>
      <c r="B25" s="417" t="s">
        <v>216</v>
      </c>
      <c r="C25" s="418"/>
      <c r="D25" s="418"/>
      <c r="E25" s="419"/>
      <c r="F25" s="84">
        <v>1</v>
      </c>
      <c r="G25" s="120">
        <v>0.15</v>
      </c>
      <c r="H25" s="86">
        <v>52.17</v>
      </c>
      <c r="I25" s="87">
        <f>H25*F25*1.15</f>
        <v>59.9955</v>
      </c>
    </row>
    <row r="26" spans="1:12" x14ac:dyDescent="0.25">
      <c r="A26" s="83"/>
      <c r="B26" s="417"/>
      <c r="C26" s="418"/>
      <c r="D26" s="418"/>
      <c r="E26" s="419"/>
      <c r="F26" s="73"/>
      <c r="G26" s="119"/>
      <c r="H26" s="86"/>
      <c r="I26" s="87"/>
    </row>
    <row r="27" spans="1:12" x14ac:dyDescent="0.25">
      <c r="A27" s="83"/>
      <c r="B27" s="417"/>
      <c r="C27" s="418"/>
      <c r="D27" s="418"/>
      <c r="E27" s="419"/>
      <c r="F27" s="73"/>
      <c r="G27" s="119"/>
      <c r="H27" s="86"/>
      <c r="I27" s="87"/>
    </row>
    <row r="28" spans="1:12" x14ac:dyDescent="0.25">
      <c r="A28" s="83"/>
      <c r="B28" s="417"/>
      <c r="C28" s="418"/>
      <c r="D28" s="418"/>
      <c r="E28" s="419"/>
      <c r="F28" s="73"/>
      <c r="G28" s="119"/>
      <c r="H28" s="86"/>
      <c r="I28" s="87"/>
    </row>
    <row r="29" spans="1:12" x14ac:dyDescent="0.25">
      <c r="A29" s="83"/>
      <c r="B29" s="420"/>
      <c r="C29" s="359"/>
      <c r="D29" s="359"/>
      <c r="E29" s="421"/>
      <c r="F29" s="73"/>
      <c r="G29" s="119"/>
      <c r="H29" s="86"/>
      <c r="I29" s="87"/>
    </row>
    <row r="30" spans="1:12" x14ac:dyDescent="0.25">
      <c r="A30" s="83"/>
      <c r="B30" s="420"/>
      <c r="C30" s="359"/>
      <c r="D30" s="359"/>
      <c r="E30" s="421"/>
      <c r="F30" s="73"/>
      <c r="G30" s="58"/>
      <c r="H30" s="86"/>
      <c r="I30" s="87"/>
    </row>
    <row r="31" spans="1:12" x14ac:dyDescent="0.25">
      <c r="A31" s="83"/>
      <c r="B31" s="412"/>
      <c r="C31" s="413"/>
      <c r="D31" s="413"/>
      <c r="E31" s="414"/>
      <c r="F31" s="75"/>
      <c r="G31" s="121"/>
      <c r="H31" s="86"/>
      <c r="I31" s="87"/>
      <c r="L31" s="88"/>
    </row>
    <row r="32" spans="1:12" x14ac:dyDescent="0.25">
      <c r="A32" s="422" t="s">
        <v>162</v>
      </c>
      <c r="B32" s="423"/>
      <c r="C32" s="423"/>
      <c r="D32" s="423"/>
      <c r="E32" s="423"/>
      <c r="F32" s="423"/>
      <c r="G32" s="423"/>
      <c r="H32" s="424"/>
      <c r="I32" s="89">
        <f>SUM(I24:I31)</f>
        <v>334.99499999999995</v>
      </c>
    </row>
    <row r="33" spans="1:9" x14ac:dyDescent="0.25">
      <c r="A33" s="401" t="s">
        <v>163</v>
      </c>
      <c r="B33" s="402"/>
      <c r="C33" s="402"/>
      <c r="D33" s="402"/>
      <c r="E33" s="402"/>
      <c r="F33" s="402"/>
      <c r="G33" s="402"/>
      <c r="H33" s="402"/>
      <c r="I33" s="403"/>
    </row>
    <row r="34" spans="1:9" x14ac:dyDescent="0.25">
      <c r="A34" s="78" t="s">
        <v>164</v>
      </c>
      <c r="B34" s="404" t="s">
        <v>165</v>
      </c>
      <c r="C34" s="405"/>
      <c r="D34" s="406"/>
      <c r="E34" s="404" t="s">
        <v>147</v>
      </c>
      <c r="F34" s="406"/>
      <c r="G34" s="80" t="s">
        <v>149</v>
      </c>
      <c r="H34" s="81" t="s">
        <v>150</v>
      </c>
      <c r="I34" s="82" t="s">
        <v>151</v>
      </c>
    </row>
    <row r="35" spans="1:9" x14ac:dyDescent="0.25">
      <c r="A35" s="83">
        <v>1</v>
      </c>
      <c r="B35" s="425" t="s">
        <v>166</v>
      </c>
      <c r="C35" s="426"/>
      <c r="D35" s="427"/>
      <c r="E35" s="410" t="s">
        <v>167</v>
      </c>
      <c r="F35" s="411"/>
      <c r="G35" s="115">
        <v>2</v>
      </c>
      <c r="H35" s="113">
        <v>450</v>
      </c>
      <c r="I35" s="90">
        <f>SUM(G35*H35)</f>
        <v>900</v>
      </c>
    </row>
    <row r="36" spans="1:9" x14ac:dyDescent="0.25">
      <c r="A36" s="83">
        <v>2</v>
      </c>
      <c r="B36" s="395" t="s">
        <v>168</v>
      </c>
      <c r="C36" s="396"/>
      <c r="D36" s="397"/>
      <c r="E36" s="420" t="s">
        <v>167</v>
      </c>
      <c r="F36" s="421"/>
      <c r="G36" s="84"/>
      <c r="H36" s="114">
        <v>350</v>
      </c>
      <c r="I36" s="87">
        <f t="shared" ref="I36:I40" si="1">SUM(G36*H36)</f>
        <v>0</v>
      </c>
    </row>
    <row r="37" spans="1:9" x14ac:dyDescent="0.25">
      <c r="A37" s="83">
        <v>3</v>
      </c>
      <c r="B37" s="395" t="s">
        <v>169</v>
      </c>
      <c r="C37" s="396"/>
      <c r="D37" s="397"/>
      <c r="E37" s="420" t="s">
        <v>167</v>
      </c>
      <c r="F37" s="421"/>
      <c r="G37" s="84"/>
      <c r="H37" s="114">
        <v>300</v>
      </c>
      <c r="I37" s="87">
        <f t="shared" si="1"/>
        <v>0</v>
      </c>
    </row>
    <row r="38" spans="1:9" x14ac:dyDescent="0.25">
      <c r="A38" s="83">
        <v>4</v>
      </c>
      <c r="B38" s="395" t="s">
        <v>170</v>
      </c>
      <c r="C38" s="396"/>
      <c r="D38" s="397"/>
      <c r="E38" s="420" t="s">
        <v>167</v>
      </c>
      <c r="F38" s="421"/>
      <c r="G38" s="84">
        <v>2</v>
      </c>
      <c r="H38" s="114">
        <v>200</v>
      </c>
      <c r="I38" s="87">
        <f t="shared" si="1"/>
        <v>400</v>
      </c>
    </row>
    <row r="39" spans="1:9" x14ac:dyDescent="0.25">
      <c r="A39" s="83">
        <v>5</v>
      </c>
      <c r="B39" s="395" t="s">
        <v>171</v>
      </c>
      <c r="C39" s="396"/>
      <c r="D39" s="397"/>
      <c r="E39" s="420" t="s">
        <v>167</v>
      </c>
      <c r="F39" s="421"/>
      <c r="G39" s="84"/>
      <c r="H39" s="116">
        <v>200</v>
      </c>
      <c r="I39" s="87">
        <f t="shared" si="1"/>
        <v>0</v>
      </c>
    </row>
    <row r="40" spans="1:9" x14ac:dyDescent="0.25">
      <c r="A40" s="83">
        <v>6</v>
      </c>
      <c r="B40" s="395" t="s">
        <v>172</v>
      </c>
      <c r="C40" s="396"/>
      <c r="D40" s="397"/>
      <c r="E40" s="420" t="s">
        <v>167</v>
      </c>
      <c r="F40" s="421"/>
      <c r="G40" s="84"/>
      <c r="H40" s="116">
        <v>140</v>
      </c>
      <c r="I40" s="87">
        <f t="shared" si="1"/>
        <v>0</v>
      </c>
    </row>
    <row r="41" spans="1:9" x14ac:dyDescent="0.25">
      <c r="A41" s="83"/>
      <c r="B41" s="395"/>
      <c r="C41" s="396"/>
      <c r="D41" s="397"/>
      <c r="E41" s="91"/>
      <c r="F41" s="58"/>
      <c r="G41" s="58"/>
      <c r="H41" s="74"/>
      <c r="I41" s="87"/>
    </row>
    <row r="42" spans="1:9" x14ac:dyDescent="0.25">
      <c r="A42" s="72"/>
      <c r="B42" s="395"/>
      <c r="C42" s="396"/>
      <c r="D42" s="397"/>
      <c r="F42" s="58"/>
      <c r="G42" s="58"/>
      <c r="H42" s="74"/>
      <c r="I42" s="87"/>
    </row>
    <row r="43" spans="1:9" x14ac:dyDescent="0.25">
      <c r="A43" s="92"/>
      <c r="B43" s="398"/>
      <c r="C43" s="399"/>
      <c r="D43" s="400"/>
      <c r="E43" s="60"/>
      <c r="F43" s="61"/>
      <c r="G43" s="58"/>
      <c r="H43" s="76"/>
      <c r="I43" s="87"/>
    </row>
    <row r="44" spans="1:9" x14ac:dyDescent="0.25">
      <c r="A44" s="422" t="s">
        <v>173</v>
      </c>
      <c r="B44" s="423"/>
      <c r="C44" s="423"/>
      <c r="D44" s="423"/>
      <c r="E44" s="423"/>
      <c r="F44" s="423"/>
      <c r="G44" s="423"/>
      <c r="H44" s="424"/>
      <c r="I44" s="93">
        <f>SUM(I35:I43)</f>
        <v>1300</v>
      </c>
    </row>
    <row r="45" spans="1:9" x14ac:dyDescent="0.25">
      <c r="A45" s="401" t="s">
        <v>174</v>
      </c>
      <c r="B45" s="402"/>
      <c r="C45" s="402"/>
      <c r="D45" s="402"/>
      <c r="E45" s="402"/>
      <c r="F45" s="402"/>
      <c r="G45" s="402"/>
      <c r="H45" s="402"/>
      <c r="I45" s="403"/>
    </row>
    <row r="46" spans="1:9" x14ac:dyDescent="0.25">
      <c r="A46" s="78" t="s">
        <v>175</v>
      </c>
      <c r="B46" s="404" t="s">
        <v>176</v>
      </c>
      <c r="C46" s="405"/>
      <c r="D46" s="406"/>
      <c r="E46" s="404" t="s">
        <v>177</v>
      </c>
      <c r="F46" s="406"/>
      <c r="G46" s="94" t="s">
        <v>178</v>
      </c>
      <c r="H46" s="94" t="s">
        <v>150</v>
      </c>
      <c r="I46" s="95" t="s">
        <v>151</v>
      </c>
    </row>
    <row r="47" spans="1:9" x14ac:dyDescent="0.25">
      <c r="A47" s="83">
        <v>1</v>
      </c>
      <c r="B47" s="407" t="s">
        <v>217</v>
      </c>
      <c r="C47" s="408"/>
      <c r="D47" s="409"/>
      <c r="E47" s="410"/>
      <c r="F47" s="411"/>
      <c r="G47" s="84"/>
      <c r="H47" s="96"/>
      <c r="I47" s="87"/>
    </row>
    <row r="48" spans="1:9" x14ac:dyDescent="0.25">
      <c r="A48" s="83"/>
      <c r="B48" s="417" t="s">
        <v>218</v>
      </c>
      <c r="C48" s="418"/>
      <c r="D48" s="419"/>
      <c r="E48" s="420">
        <v>1</v>
      </c>
      <c r="F48" s="421"/>
      <c r="G48" s="84">
        <v>47</v>
      </c>
      <c r="H48" s="96">
        <v>5</v>
      </c>
      <c r="I48" s="87">
        <f>H48*G48</f>
        <v>235</v>
      </c>
    </row>
    <row r="49" spans="1:12" x14ac:dyDescent="0.25">
      <c r="A49" s="97"/>
      <c r="B49" s="412"/>
      <c r="C49" s="413"/>
      <c r="D49" s="414"/>
      <c r="E49" s="415"/>
      <c r="F49" s="416"/>
      <c r="G49" s="84"/>
      <c r="H49" s="96"/>
      <c r="I49" s="87"/>
    </row>
    <row r="50" spans="1:12" x14ac:dyDescent="0.25">
      <c r="A50" s="423" t="s">
        <v>181</v>
      </c>
      <c r="B50" s="423"/>
      <c r="C50" s="423"/>
      <c r="D50" s="423"/>
      <c r="E50" s="423"/>
      <c r="F50" s="423"/>
      <c r="G50" s="423"/>
      <c r="H50" s="424"/>
      <c r="I50" s="98">
        <f>SUM(I47:I49)</f>
        <v>235</v>
      </c>
    </row>
    <row r="51" spans="1:12" x14ac:dyDescent="0.25">
      <c r="A51" s="99"/>
      <c r="B51" s="100"/>
      <c r="C51" s="100"/>
      <c r="D51" s="100"/>
      <c r="E51" s="100"/>
      <c r="F51" s="101"/>
      <c r="G51" s="102"/>
      <c r="H51" s="102"/>
      <c r="I51" s="103"/>
      <c r="L51" s="55"/>
    </row>
    <row r="52" spans="1:12" x14ac:dyDescent="0.25">
      <c r="A52" s="390"/>
      <c r="B52" s="391"/>
      <c r="C52" s="391"/>
      <c r="D52" s="391"/>
      <c r="E52" s="391"/>
      <c r="F52" s="104"/>
      <c r="G52" s="394" t="s">
        <v>182</v>
      </c>
      <c r="H52" s="391"/>
      <c r="I52" s="105">
        <f>I50+I44+I32+I21</f>
        <v>1869.9949999999999</v>
      </c>
    </row>
    <row r="53" spans="1:12" x14ac:dyDescent="0.25">
      <c r="A53" s="390"/>
      <c r="B53" s="391"/>
      <c r="C53" s="391"/>
      <c r="D53" s="391"/>
      <c r="E53" s="391"/>
      <c r="F53" s="58"/>
      <c r="G53" s="106"/>
      <c r="H53" s="107"/>
      <c r="I53" s="108"/>
    </row>
    <row r="54" spans="1:12" ht="15.75" thickBot="1" x14ac:dyDescent="0.3">
      <c r="A54" s="390"/>
      <c r="B54" s="391"/>
      <c r="C54" s="391"/>
      <c r="D54" s="391"/>
      <c r="E54" s="391"/>
      <c r="F54" s="58"/>
      <c r="G54" s="444" t="s">
        <v>183</v>
      </c>
      <c r="H54" s="445"/>
      <c r="I54" s="117">
        <f>I52+I53</f>
        <v>1869.9949999999999</v>
      </c>
    </row>
    <row r="55" spans="1:12" ht="16.5" thickTop="1" thickBot="1" x14ac:dyDescent="0.3">
      <c r="A55" s="109"/>
      <c r="B55" s="110"/>
      <c r="C55" s="392"/>
      <c r="D55" s="393"/>
      <c r="E55" s="393"/>
      <c r="F55" s="393"/>
      <c r="G55" s="111"/>
      <c r="H55" s="111"/>
      <c r="I55" s="112"/>
    </row>
    <row r="57" spans="1:12" x14ac:dyDescent="0.25">
      <c r="A57" s="55"/>
      <c r="B57" s="55"/>
    </row>
  </sheetData>
  <mergeCells count="67">
    <mergeCell ref="A54:B54"/>
    <mergeCell ref="C54:E54"/>
    <mergeCell ref="C55:F55"/>
    <mergeCell ref="A50:H50"/>
    <mergeCell ref="A52:B52"/>
    <mergeCell ref="C52:E52"/>
    <mergeCell ref="G52:H52"/>
    <mergeCell ref="A53:B53"/>
    <mergeCell ref="C53:E53"/>
    <mergeCell ref="G54:H54"/>
    <mergeCell ref="B47:D47"/>
    <mergeCell ref="E47:F47"/>
    <mergeCell ref="B48:D48"/>
    <mergeCell ref="E48:F48"/>
    <mergeCell ref="B49:D49"/>
    <mergeCell ref="E49:F49"/>
    <mergeCell ref="B46:D46"/>
    <mergeCell ref="E46:F46"/>
    <mergeCell ref="B38:D38"/>
    <mergeCell ref="E38:F38"/>
    <mergeCell ref="B39:D39"/>
    <mergeCell ref="E39:F39"/>
    <mergeCell ref="B40:D40"/>
    <mergeCell ref="E40:F40"/>
    <mergeCell ref="B41:D41"/>
    <mergeCell ref="B42:D42"/>
    <mergeCell ref="B43:D43"/>
    <mergeCell ref="A44:H44"/>
    <mergeCell ref="A45:I45"/>
    <mergeCell ref="B35:D35"/>
    <mergeCell ref="E35:F35"/>
    <mergeCell ref="B36:D36"/>
    <mergeCell ref="E36:F36"/>
    <mergeCell ref="B37:D37"/>
    <mergeCell ref="E37:F37"/>
    <mergeCell ref="B34:D34"/>
    <mergeCell ref="E34:F34"/>
    <mergeCell ref="A22:I22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I33"/>
    <mergeCell ref="A21:H21"/>
    <mergeCell ref="F12:G12"/>
    <mergeCell ref="H12:I12"/>
    <mergeCell ref="F13:G13"/>
    <mergeCell ref="H13:I13"/>
    <mergeCell ref="F14:G14"/>
    <mergeCell ref="H14:I14"/>
    <mergeCell ref="A15:I15"/>
    <mergeCell ref="A16:I16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M57"/>
  <sheetViews>
    <sheetView view="pageBreakPreview" zoomScale="60" zoomScaleNormal="100" workbookViewId="0">
      <selection activeCell="A45" sqref="A45"/>
    </sheetView>
  </sheetViews>
  <sheetFormatPr defaultRowHeight="15" x14ac:dyDescent="0.25"/>
  <cols>
    <col min="1" max="1" width="12" bestFit="1" customWidth="1"/>
    <col min="4" max="4" width="14.570312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>
        <v>10</v>
      </c>
      <c r="I9" s="442"/>
    </row>
    <row r="10" spans="1:13" x14ac:dyDescent="0.25">
      <c r="A10" s="57" t="s">
        <v>130</v>
      </c>
      <c r="B10" s="55"/>
      <c r="E10" s="58"/>
      <c r="F10" s="428" t="s">
        <v>131</v>
      </c>
      <c r="G10" s="429"/>
      <c r="H10" s="443">
        <v>43619</v>
      </c>
      <c r="I10" s="431"/>
    </row>
    <row r="11" spans="1:13" x14ac:dyDescent="0.25">
      <c r="A11" s="57" t="s">
        <v>132</v>
      </c>
      <c r="B11" s="55"/>
      <c r="E11" s="58"/>
      <c r="F11" s="428" t="s">
        <v>133</v>
      </c>
      <c r="G11" s="429"/>
      <c r="H11" s="430" t="s">
        <v>219</v>
      </c>
      <c r="I11" s="431"/>
    </row>
    <row r="12" spans="1:13" x14ac:dyDescent="0.25">
      <c r="A12" s="57" t="s">
        <v>135</v>
      </c>
      <c r="B12" s="55"/>
      <c r="E12" s="58"/>
      <c r="F12" s="428" t="s">
        <v>136</v>
      </c>
      <c r="G12" s="429"/>
      <c r="H12" s="430">
        <v>42600</v>
      </c>
      <c r="I12" s="431"/>
    </row>
    <row r="13" spans="1:13" x14ac:dyDescent="0.25">
      <c r="A13" s="57" t="s">
        <v>137</v>
      </c>
      <c r="B13" s="55"/>
      <c r="E13" s="58"/>
      <c r="F13" s="428" t="s">
        <v>138</v>
      </c>
      <c r="G13" s="429"/>
      <c r="H13" s="430" t="s">
        <v>139</v>
      </c>
      <c r="I13" s="431"/>
      <c r="M13" t="s">
        <v>140</v>
      </c>
    </row>
    <row r="14" spans="1:13" x14ac:dyDescent="0.25">
      <c r="A14" s="59"/>
      <c r="B14" s="60"/>
      <c r="C14" s="60"/>
      <c r="D14" s="60"/>
      <c r="E14" s="61"/>
      <c r="F14" s="428" t="s">
        <v>141</v>
      </c>
      <c r="G14" s="429"/>
      <c r="H14" s="430" t="s">
        <v>142</v>
      </c>
      <c r="I14" s="431"/>
    </row>
    <row r="15" spans="1:13" x14ac:dyDescent="0.25">
      <c r="A15" s="434" t="s">
        <v>220</v>
      </c>
      <c r="B15" s="435"/>
      <c r="C15" s="435"/>
      <c r="D15" s="435"/>
      <c r="E15" s="435"/>
      <c r="F15" s="435"/>
      <c r="G15" s="435"/>
      <c r="H15" s="435"/>
      <c r="I15" s="436"/>
    </row>
    <row r="16" spans="1:13" ht="15.75" thickBot="1" x14ac:dyDescent="0.3">
      <c r="A16" s="437" t="s">
        <v>144</v>
      </c>
      <c r="B16" s="438"/>
      <c r="C16" s="438"/>
      <c r="D16" s="438"/>
      <c r="E16" s="438"/>
      <c r="F16" s="438"/>
      <c r="G16" s="438"/>
      <c r="H16" s="438"/>
      <c r="I16" s="439"/>
    </row>
    <row r="17" spans="1:12" x14ac:dyDescent="0.25">
      <c r="A17" s="62" t="s">
        <v>145</v>
      </c>
      <c r="B17" s="63" t="s">
        <v>146</v>
      </c>
      <c r="C17" s="63"/>
      <c r="D17" s="64"/>
      <c r="E17" s="65" t="s">
        <v>147</v>
      </c>
      <c r="F17" s="65" t="s">
        <v>148</v>
      </c>
      <c r="G17" s="65" t="s">
        <v>149</v>
      </c>
      <c r="H17" s="65" t="s">
        <v>150</v>
      </c>
      <c r="I17" s="66" t="s">
        <v>151</v>
      </c>
    </row>
    <row r="18" spans="1:12" x14ac:dyDescent="0.25">
      <c r="A18" s="67"/>
      <c r="B18" s="410"/>
      <c r="C18" s="432"/>
      <c r="D18" s="411"/>
      <c r="E18" s="68"/>
      <c r="F18" s="69"/>
      <c r="G18" s="68"/>
      <c r="H18" s="70"/>
      <c r="I18" s="71">
        <f>SUM(G18*H18)</f>
        <v>0</v>
      </c>
    </row>
    <row r="19" spans="1:12" x14ac:dyDescent="0.25">
      <c r="A19" s="72"/>
      <c r="B19" s="420"/>
      <c r="C19" s="359"/>
      <c r="D19" s="421"/>
      <c r="E19" s="73"/>
      <c r="F19" s="58"/>
      <c r="G19" s="73"/>
      <c r="H19" s="74"/>
      <c r="I19" s="71">
        <f t="shared" ref="I19:I20" si="0">SUM(G19*H19)</f>
        <v>0</v>
      </c>
    </row>
    <row r="20" spans="1:12" x14ac:dyDescent="0.25">
      <c r="A20" s="72"/>
      <c r="B20" s="415"/>
      <c r="C20" s="433"/>
      <c r="D20" s="416"/>
      <c r="E20" s="73"/>
      <c r="F20" s="58"/>
      <c r="G20" s="75"/>
      <c r="H20" s="76"/>
      <c r="I20" s="77">
        <f t="shared" si="0"/>
        <v>0</v>
      </c>
    </row>
    <row r="21" spans="1:12" x14ac:dyDescent="0.25">
      <c r="A21" s="422" t="s">
        <v>152</v>
      </c>
      <c r="B21" s="423"/>
      <c r="C21" s="423"/>
      <c r="D21" s="423"/>
      <c r="E21" s="423"/>
      <c r="F21" s="423"/>
      <c r="G21" s="423"/>
      <c r="H21" s="424"/>
      <c r="I21" s="71">
        <f>SUM(I18:I20)</f>
        <v>0</v>
      </c>
    </row>
    <row r="22" spans="1:12" x14ac:dyDescent="0.25">
      <c r="A22" s="401" t="s">
        <v>153</v>
      </c>
      <c r="B22" s="402"/>
      <c r="C22" s="402"/>
      <c r="D22" s="402"/>
      <c r="E22" s="402"/>
      <c r="F22" s="402"/>
      <c r="G22" s="402"/>
      <c r="H22" s="402"/>
      <c r="I22" s="403"/>
    </row>
    <row r="23" spans="1:12" x14ac:dyDescent="0.25">
      <c r="A23" s="78" t="s">
        <v>154</v>
      </c>
      <c r="B23" s="404" t="s">
        <v>146</v>
      </c>
      <c r="C23" s="405"/>
      <c r="D23" s="405"/>
      <c r="E23" s="406"/>
      <c r="F23" s="123" t="s">
        <v>149</v>
      </c>
      <c r="G23" s="80" t="s">
        <v>195</v>
      </c>
      <c r="H23" s="81" t="s">
        <v>150</v>
      </c>
      <c r="I23" s="82" t="s">
        <v>151</v>
      </c>
    </row>
    <row r="24" spans="1:12" x14ac:dyDescent="0.25">
      <c r="A24" s="83">
        <v>1</v>
      </c>
      <c r="B24" s="407" t="s">
        <v>221</v>
      </c>
      <c r="C24" s="408"/>
      <c r="D24" s="408"/>
      <c r="E24" s="409"/>
      <c r="F24" s="115">
        <v>4</v>
      </c>
      <c r="G24" s="124">
        <v>0.15</v>
      </c>
      <c r="H24" s="135">
        <v>3346</v>
      </c>
      <c r="I24" s="87">
        <f>H24*F24*1.15</f>
        <v>15391.599999999999</v>
      </c>
    </row>
    <row r="25" spans="1:12" x14ac:dyDescent="0.25">
      <c r="A25" s="83">
        <v>2</v>
      </c>
      <c r="B25" s="417" t="s">
        <v>222</v>
      </c>
      <c r="C25" s="418"/>
      <c r="D25" s="418"/>
      <c r="E25" s="419"/>
      <c r="F25" s="84">
        <v>4</v>
      </c>
      <c r="G25" s="85">
        <v>0.15</v>
      </c>
      <c r="H25" s="135">
        <v>2213</v>
      </c>
      <c r="I25" s="87">
        <f>H25*F25*1.15</f>
        <v>10179.799999999999</v>
      </c>
    </row>
    <row r="26" spans="1:12" x14ac:dyDescent="0.25">
      <c r="A26" s="83"/>
      <c r="B26" s="417"/>
      <c r="C26" s="418"/>
      <c r="D26" s="418"/>
      <c r="E26" s="419"/>
      <c r="F26" s="84"/>
      <c r="G26" s="119"/>
      <c r="H26" s="86"/>
      <c r="I26" s="87"/>
    </row>
    <row r="27" spans="1:12" x14ac:dyDescent="0.25">
      <c r="A27" s="83"/>
      <c r="B27" s="417"/>
      <c r="C27" s="418"/>
      <c r="D27" s="418"/>
      <c r="E27" s="419"/>
      <c r="F27" s="84"/>
      <c r="G27" s="119"/>
      <c r="H27" s="86"/>
      <c r="I27" s="87"/>
    </row>
    <row r="28" spans="1:12" x14ac:dyDescent="0.25">
      <c r="A28" s="83"/>
      <c r="B28" s="417"/>
      <c r="C28" s="418"/>
      <c r="D28" s="418"/>
      <c r="E28" s="419"/>
      <c r="F28" s="84"/>
      <c r="G28" s="119"/>
      <c r="H28" s="86"/>
      <c r="I28" s="87"/>
    </row>
    <row r="29" spans="1:12" x14ac:dyDescent="0.25">
      <c r="A29" s="83"/>
      <c r="B29" s="420"/>
      <c r="C29" s="359"/>
      <c r="D29" s="359"/>
      <c r="E29" s="421"/>
      <c r="F29" s="73"/>
      <c r="G29" s="120"/>
      <c r="H29" s="86"/>
      <c r="I29" s="87"/>
    </row>
    <row r="30" spans="1:12" x14ac:dyDescent="0.25">
      <c r="A30" s="83"/>
      <c r="B30" s="420"/>
      <c r="C30" s="359"/>
      <c r="D30" s="359"/>
      <c r="E30" s="421"/>
      <c r="F30" s="73"/>
      <c r="G30" s="120"/>
      <c r="H30" s="86"/>
      <c r="I30" s="87"/>
    </row>
    <row r="31" spans="1:12" x14ac:dyDescent="0.25">
      <c r="A31" s="83"/>
      <c r="B31" s="412"/>
      <c r="C31" s="413"/>
      <c r="D31" s="413"/>
      <c r="E31" s="414"/>
      <c r="F31" s="118"/>
      <c r="G31" s="120"/>
      <c r="H31" s="86"/>
      <c r="I31" s="87"/>
      <c r="L31" s="88"/>
    </row>
    <row r="32" spans="1:12" x14ac:dyDescent="0.25">
      <c r="A32" s="422" t="s">
        <v>162</v>
      </c>
      <c r="B32" s="423"/>
      <c r="C32" s="423"/>
      <c r="D32" s="423"/>
      <c r="E32" s="423"/>
      <c r="F32" s="423"/>
      <c r="G32" s="423"/>
      <c r="H32" s="424"/>
      <c r="I32" s="89">
        <f>SUM(I24:I31)</f>
        <v>25571.399999999998</v>
      </c>
    </row>
    <row r="33" spans="1:9" x14ac:dyDescent="0.25">
      <c r="A33" s="401" t="s">
        <v>163</v>
      </c>
      <c r="B33" s="402"/>
      <c r="C33" s="402"/>
      <c r="D33" s="402"/>
      <c r="E33" s="402"/>
      <c r="F33" s="402"/>
      <c r="G33" s="402"/>
      <c r="H33" s="402"/>
      <c r="I33" s="403"/>
    </row>
    <row r="34" spans="1:9" x14ac:dyDescent="0.25">
      <c r="A34" s="78" t="s">
        <v>164</v>
      </c>
      <c r="B34" s="404" t="s">
        <v>165</v>
      </c>
      <c r="C34" s="405"/>
      <c r="D34" s="406"/>
      <c r="E34" s="404" t="s">
        <v>147</v>
      </c>
      <c r="F34" s="406"/>
      <c r="G34" s="80" t="s">
        <v>149</v>
      </c>
      <c r="H34" s="81" t="s">
        <v>150</v>
      </c>
      <c r="I34" s="82" t="s">
        <v>151</v>
      </c>
    </row>
    <row r="35" spans="1:9" x14ac:dyDescent="0.25">
      <c r="A35" s="83">
        <v>1</v>
      </c>
      <c r="B35" s="425" t="s">
        <v>166</v>
      </c>
      <c r="C35" s="426"/>
      <c r="D35" s="427"/>
      <c r="E35" s="410" t="s">
        <v>167</v>
      </c>
      <c r="F35" s="411"/>
      <c r="G35" s="115">
        <v>4</v>
      </c>
      <c r="H35" s="113">
        <v>450</v>
      </c>
      <c r="I35" s="90">
        <f>SUM(G35*H35)</f>
        <v>1800</v>
      </c>
    </row>
    <row r="36" spans="1:9" x14ac:dyDescent="0.25">
      <c r="A36" s="83">
        <v>2</v>
      </c>
      <c r="B36" s="395" t="s">
        <v>168</v>
      </c>
      <c r="C36" s="396"/>
      <c r="D36" s="397"/>
      <c r="E36" s="420" t="s">
        <v>167</v>
      </c>
      <c r="F36" s="421"/>
      <c r="G36" s="84"/>
      <c r="H36" s="114">
        <v>350</v>
      </c>
      <c r="I36" s="87">
        <f t="shared" ref="I36:I40" si="1">SUM(G36*H36)</f>
        <v>0</v>
      </c>
    </row>
    <row r="37" spans="1:9" x14ac:dyDescent="0.25">
      <c r="A37" s="83">
        <v>3</v>
      </c>
      <c r="B37" s="395" t="s">
        <v>169</v>
      </c>
      <c r="C37" s="396"/>
      <c r="D37" s="397"/>
      <c r="E37" s="420" t="s">
        <v>167</v>
      </c>
      <c r="F37" s="421"/>
      <c r="G37" s="84"/>
      <c r="H37" s="114">
        <v>300</v>
      </c>
      <c r="I37" s="87">
        <f t="shared" si="1"/>
        <v>0</v>
      </c>
    </row>
    <row r="38" spans="1:9" x14ac:dyDescent="0.25">
      <c r="A38" s="83">
        <v>4</v>
      </c>
      <c r="B38" s="395" t="s">
        <v>170</v>
      </c>
      <c r="C38" s="396"/>
      <c r="D38" s="397"/>
      <c r="E38" s="420" t="s">
        <v>167</v>
      </c>
      <c r="F38" s="421"/>
      <c r="G38" s="84">
        <v>4</v>
      </c>
      <c r="H38" s="114">
        <v>200</v>
      </c>
      <c r="I38" s="87">
        <f t="shared" si="1"/>
        <v>800</v>
      </c>
    </row>
    <row r="39" spans="1:9" x14ac:dyDescent="0.25">
      <c r="A39" s="83">
        <v>5</v>
      </c>
      <c r="B39" s="395" t="s">
        <v>171</v>
      </c>
      <c r="C39" s="396"/>
      <c r="D39" s="397"/>
      <c r="E39" s="420" t="s">
        <v>167</v>
      </c>
      <c r="F39" s="421"/>
      <c r="G39" s="84"/>
      <c r="H39" s="116">
        <v>200</v>
      </c>
      <c r="I39" s="87">
        <f t="shared" si="1"/>
        <v>0</v>
      </c>
    </row>
    <row r="40" spans="1:9" x14ac:dyDescent="0.25">
      <c r="A40" s="83">
        <v>6</v>
      </c>
      <c r="B40" s="395" t="s">
        <v>172</v>
      </c>
      <c r="C40" s="396"/>
      <c r="D40" s="397"/>
      <c r="E40" s="420" t="s">
        <v>167</v>
      </c>
      <c r="F40" s="421"/>
      <c r="G40" s="84"/>
      <c r="H40" s="116">
        <v>140</v>
      </c>
      <c r="I40" s="87">
        <f t="shared" si="1"/>
        <v>0</v>
      </c>
    </row>
    <row r="41" spans="1:9" x14ac:dyDescent="0.25">
      <c r="A41" s="83"/>
      <c r="B41" s="395"/>
      <c r="C41" s="396"/>
      <c r="D41" s="397"/>
      <c r="E41" s="91"/>
      <c r="F41" s="58"/>
      <c r="G41" s="58"/>
      <c r="H41" s="74"/>
      <c r="I41" s="87"/>
    </row>
    <row r="42" spans="1:9" x14ac:dyDescent="0.25">
      <c r="A42" s="72"/>
      <c r="B42" s="395"/>
      <c r="C42" s="396"/>
      <c r="D42" s="397"/>
      <c r="F42" s="58"/>
      <c r="G42" s="58"/>
      <c r="H42" s="74"/>
      <c r="I42" s="87"/>
    </row>
    <row r="43" spans="1:9" x14ac:dyDescent="0.25">
      <c r="A43" s="92"/>
      <c r="B43" s="398"/>
      <c r="C43" s="399"/>
      <c r="D43" s="400"/>
      <c r="E43" s="60"/>
      <c r="F43" s="61"/>
      <c r="G43" s="58"/>
      <c r="H43" s="76"/>
      <c r="I43" s="87"/>
    </row>
    <row r="44" spans="1:9" x14ac:dyDescent="0.25">
      <c r="A44" s="422" t="s">
        <v>173</v>
      </c>
      <c r="B44" s="423"/>
      <c r="C44" s="423"/>
      <c r="D44" s="423"/>
      <c r="E44" s="423"/>
      <c r="F44" s="423"/>
      <c r="G44" s="423"/>
      <c r="H44" s="424"/>
      <c r="I44" s="93">
        <f>SUM(I35:I43)</f>
        <v>2600</v>
      </c>
    </row>
    <row r="45" spans="1:9" x14ac:dyDescent="0.25">
      <c r="A45" s="401" t="s">
        <v>174</v>
      </c>
      <c r="B45" s="402"/>
      <c r="C45" s="402"/>
      <c r="D45" s="402"/>
      <c r="E45" s="402"/>
      <c r="F45" s="402"/>
      <c r="G45" s="402"/>
      <c r="H45" s="402"/>
      <c r="I45" s="403"/>
    </row>
    <row r="46" spans="1:9" x14ac:dyDescent="0.25">
      <c r="A46" s="78" t="s">
        <v>175</v>
      </c>
      <c r="B46" s="404" t="s">
        <v>176</v>
      </c>
      <c r="C46" s="405"/>
      <c r="D46" s="406"/>
      <c r="E46" s="404" t="s">
        <v>177</v>
      </c>
      <c r="F46" s="406"/>
      <c r="G46" s="94" t="s">
        <v>178</v>
      </c>
      <c r="H46" s="94" t="s">
        <v>150</v>
      </c>
      <c r="I46" s="95" t="s">
        <v>151</v>
      </c>
    </row>
    <row r="47" spans="1:9" x14ac:dyDescent="0.25">
      <c r="A47" s="83">
        <v>1</v>
      </c>
      <c r="B47" s="407" t="s">
        <v>223</v>
      </c>
      <c r="C47" s="408"/>
      <c r="D47" s="409"/>
      <c r="E47" s="410"/>
      <c r="F47" s="411"/>
      <c r="G47" s="84"/>
      <c r="H47" s="96"/>
      <c r="I47" s="87"/>
    </row>
    <row r="48" spans="1:9" x14ac:dyDescent="0.25">
      <c r="A48" s="83"/>
      <c r="B48" s="417" t="s">
        <v>224</v>
      </c>
      <c r="C48" s="418"/>
      <c r="D48" s="419"/>
      <c r="E48" s="420">
        <v>1</v>
      </c>
      <c r="F48" s="421"/>
      <c r="G48" s="84">
        <v>23</v>
      </c>
      <c r="H48" s="96">
        <v>5</v>
      </c>
      <c r="I48" s="87">
        <f>H48*G48</f>
        <v>115</v>
      </c>
    </row>
    <row r="49" spans="1:12" x14ac:dyDescent="0.25">
      <c r="A49" s="97"/>
      <c r="B49" s="412"/>
      <c r="C49" s="413"/>
      <c r="D49" s="414"/>
      <c r="E49" s="415"/>
      <c r="F49" s="416"/>
      <c r="G49" s="84"/>
      <c r="H49" s="96"/>
      <c r="I49" s="87"/>
    </row>
    <row r="50" spans="1:12" x14ac:dyDescent="0.25">
      <c r="A50" s="422" t="s">
        <v>181</v>
      </c>
      <c r="B50" s="423"/>
      <c r="C50" s="423"/>
      <c r="D50" s="423"/>
      <c r="E50" s="423"/>
      <c r="F50" s="423"/>
      <c r="G50" s="423"/>
      <c r="H50" s="424"/>
      <c r="I50" s="98">
        <f>SUM(I47:I49)</f>
        <v>115</v>
      </c>
    </row>
    <row r="51" spans="1:12" x14ac:dyDescent="0.25">
      <c r="A51" s="99"/>
      <c r="B51" s="100"/>
      <c r="C51" s="100"/>
      <c r="D51" s="100"/>
      <c r="E51" s="100"/>
      <c r="F51" s="101"/>
      <c r="G51" s="102"/>
      <c r="H51" s="102"/>
      <c r="I51" s="103"/>
      <c r="L51" s="55"/>
    </row>
    <row r="52" spans="1:12" x14ac:dyDescent="0.25">
      <c r="A52" s="390"/>
      <c r="B52" s="391"/>
      <c r="C52" s="391"/>
      <c r="D52" s="391"/>
      <c r="E52" s="391"/>
      <c r="F52" s="104"/>
      <c r="G52" s="394" t="s">
        <v>182</v>
      </c>
      <c r="H52" s="391"/>
      <c r="I52" s="105">
        <f>I50+I44+I32+I21</f>
        <v>28286.399999999998</v>
      </c>
    </row>
    <row r="53" spans="1:12" x14ac:dyDescent="0.25">
      <c r="A53" s="390"/>
      <c r="B53" s="391"/>
      <c r="C53" s="391"/>
      <c r="D53" s="391"/>
      <c r="E53" s="391"/>
      <c r="F53" s="58"/>
      <c r="G53" s="106"/>
      <c r="H53" s="107"/>
      <c r="I53" s="108"/>
    </row>
    <row r="54" spans="1:12" ht="15.75" thickBot="1" x14ac:dyDescent="0.3">
      <c r="A54" s="390"/>
      <c r="B54" s="391"/>
      <c r="C54" s="391"/>
      <c r="D54" s="391"/>
      <c r="E54" s="391"/>
      <c r="F54" s="58"/>
      <c r="G54" s="444" t="s">
        <v>183</v>
      </c>
      <c r="H54" s="445"/>
      <c r="I54" s="117">
        <f>I52+I53</f>
        <v>28286.399999999998</v>
      </c>
    </row>
    <row r="55" spans="1:12" ht="16.5" thickTop="1" thickBot="1" x14ac:dyDescent="0.3">
      <c r="A55" s="109"/>
      <c r="B55" s="110"/>
      <c r="C55" s="392"/>
      <c r="D55" s="393"/>
      <c r="E55" s="393"/>
      <c r="F55" s="393"/>
      <c r="G55" s="111"/>
      <c r="H55" s="111"/>
      <c r="I55" s="112"/>
    </row>
    <row r="57" spans="1:12" x14ac:dyDescent="0.25">
      <c r="A57" s="55"/>
      <c r="B57" s="55"/>
    </row>
  </sheetData>
  <mergeCells count="68">
    <mergeCell ref="B46:D46"/>
    <mergeCell ref="E46:F46"/>
    <mergeCell ref="B38:D38"/>
    <mergeCell ref="E38:F38"/>
    <mergeCell ref="B39:D39"/>
    <mergeCell ref="B47:D47"/>
    <mergeCell ref="E47:F47"/>
    <mergeCell ref="B48:D48"/>
    <mergeCell ref="E48:F48"/>
    <mergeCell ref="B49:D49"/>
    <mergeCell ref="E49:F49"/>
    <mergeCell ref="C55:F55"/>
    <mergeCell ref="A50:H50"/>
    <mergeCell ref="A52:B52"/>
    <mergeCell ref="C52:E52"/>
    <mergeCell ref="G52:H52"/>
    <mergeCell ref="A53:B53"/>
    <mergeCell ref="C53:E53"/>
    <mergeCell ref="G54:H54"/>
    <mergeCell ref="A54:B54"/>
    <mergeCell ref="C54:E54"/>
    <mergeCell ref="A33:I33"/>
    <mergeCell ref="B43:D43"/>
    <mergeCell ref="A44:H44"/>
    <mergeCell ref="A45:I45"/>
    <mergeCell ref="B35:D35"/>
    <mergeCell ref="E35:F35"/>
    <mergeCell ref="B36:D36"/>
    <mergeCell ref="E36:F36"/>
    <mergeCell ref="B37:D37"/>
    <mergeCell ref="E37:F37"/>
    <mergeCell ref="E39:F39"/>
    <mergeCell ref="B40:D40"/>
    <mergeCell ref="E40:F40"/>
    <mergeCell ref="B41:D41"/>
    <mergeCell ref="B42:D42"/>
    <mergeCell ref="A16:I16"/>
    <mergeCell ref="B18:D18"/>
    <mergeCell ref="B19:D19"/>
    <mergeCell ref="B20:D20"/>
    <mergeCell ref="B34:D34"/>
    <mergeCell ref="E34:F34"/>
    <mergeCell ref="A22:I22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B23:E23"/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F13:G13"/>
    <mergeCell ref="H13:I13"/>
    <mergeCell ref="F14:G14"/>
    <mergeCell ref="H14:I14"/>
    <mergeCell ref="A15:I15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59"/>
  <sheetViews>
    <sheetView topLeftCell="A16" workbookViewId="0">
      <selection activeCell="A45" sqref="A45"/>
    </sheetView>
  </sheetViews>
  <sheetFormatPr defaultRowHeight="15" x14ac:dyDescent="0.25"/>
  <cols>
    <col min="1" max="1" width="12" bestFit="1" customWidth="1"/>
    <col min="4" max="4" width="14.570312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  <c r="L7" t="s">
        <v>140</v>
      </c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>
        <v>11</v>
      </c>
      <c r="I9" s="442"/>
    </row>
    <row r="10" spans="1:13" x14ac:dyDescent="0.25">
      <c r="A10" s="57" t="s">
        <v>130</v>
      </c>
      <c r="B10" s="55"/>
      <c r="E10" s="58"/>
      <c r="F10" s="428" t="s">
        <v>131</v>
      </c>
      <c r="G10" s="429"/>
      <c r="H10" s="443" t="s">
        <v>225</v>
      </c>
      <c r="I10" s="431"/>
    </row>
    <row r="11" spans="1:13" x14ac:dyDescent="0.25">
      <c r="A11" s="57" t="s">
        <v>132</v>
      </c>
      <c r="B11" s="55"/>
      <c r="E11" s="58"/>
      <c r="F11" s="428" t="s">
        <v>133</v>
      </c>
      <c r="G11" s="429"/>
      <c r="H11" s="430" t="s">
        <v>134</v>
      </c>
      <c r="I11" s="431"/>
    </row>
    <row r="12" spans="1:13" x14ac:dyDescent="0.25">
      <c r="A12" s="57" t="s">
        <v>135</v>
      </c>
      <c r="B12" s="55"/>
      <c r="E12" s="58"/>
      <c r="F12" s="428" t="s">
        <v>136</v>
      </c>
      <c r="G12" s="429"/>
      <c r="H12" s="430">
        <v>43269</v>
      </c>
      <c r="I12" s="431"/>
    </row>
    <row r="13" spans="1:13" x14ac:dyDescent="0.25">
      <c r="A13" s="57" t="s">
        <v>137</v>
      </c>
      <c r="B13" s="55"/>
      <c r="E13" s="58"/>
      <c r="F13" s="455" t="s">
        <v>138</v>
      </c>
      <c r="G13" s="424"/>
      <c r="H13" s="456" t="s">
        <v>226</v>
      </c>
      <c r="I13" s="457"/>
    </row>
    <row r="14" spans="1:13" x14ac:dyDescent="0.25">
      <c r="A14" s="57"/>
      <c r="B14" s="55"/>
      <c r="E14" s="58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434" t="s">
        <v>227</v>
      </c>
      <c r="B15" s="435"/>
      <c r="C15" s="435"/>
      <c r="D15" s="435"/>
      <c r="E15" s="435"/>
      <c r="F15" s="435"/>
      <c r="G15" s="435"/>
      <c r="H15" s="435"/>
      <c r="I15" s="436"/>
    </row>
    <row r="16" spans="1:13" ht="15.75" thickBot="1" x14ac:dyDescent="0.3">
      <c r="A16" s="437" t="s">
        <v>144</v>
      </c>
      <c r="B16" s="438"/>
      <c r="C16" s="438"/>
      <c r="D16" s="438"/>
      <c r="E16" s="438"/>
      <c r="F16" s="438"/>
      <c r="G16" s="438"/>
      <c r="H16" s="438"/>
      <c r="I16" s="439"/>
    </row>
    <row r="17" spans="1:12" x14ac:dyDescent="0.25">
      <c r="A17" s="62" t="s">
        <v>145</v>
      </c>
      <c r="B17" s="63" t="s">
        <v>228</v>
      </c>
      <c r="C17" s="63"/>
      <c r="D17" s="64"/>
      <c r="E17" s="65" t="s">
        <v>147</v>
      </c>
      <c r="F17" s="65" t="s">
        <v>148</v>
      </c>
      <c r="G17" s="65" t="s">
        <v>149</v>
      </c>
      <c r="H17" s="65" t="s">
        <v>150</v>
      </c>
      <c r="I17" s="66" t="s">
        <v>151</v>
      </c>
    </row>
    <row r="18" spans="1:12" x14ac:dyDescent="0.25">
      <c r="A18" s="67"/>
      <c r="B18" s="410"/>
      <c r="C18" s="432"/>
      <c r="D18" s="411"/>
      <c r="E18" s="68"/>
      <c r="F18" s="69"/>
      <c r="G18" s="68"/>
      <c r="H18" s="70"/>
      <c r="I18" s="71">
        <f>SUM(G18*H18)</f>
        <v>0</v>
      </c>
    </row>
    <row r="19" spans="1:12" x14ac:dyDescent="0.25">
      <c r="A19" s="72"/>
      <c r="B19" s="420"/>
      <c r="C19" s="359"/>
      <c r="D19" s="421"/>
      <c r="E19" s="73"/>
      <c r="F19" s="58"/>
      <c r="G19" s="73"/>
      <c r="H19" s="74"/>
      <c r="I19" s="71">
        <f t="shared" ref="I19:I20" si="0">SUM(G19*H19)</f>
        <v>0</v>
      </c>
    </row>
    <row r="20" spans="1:12" x14ac:dyDescent="0.25">
      <c r="A20" s="72"/>
      <c r="B20" s="415"/>
      <c r="C20" s="433"/>
      <c r="D20" s="416"/>
      <c r="E20" s="73"/>
      <c r="F20" s="58"/>
      <c r="G20" s="75"/>
      <c r="H20" s="76"/>
      <c r="I20" s="77">
        <f t="shared" si="0"/>
        <v>0</v>
      </c>
    </row>
    <row r="21" spans="1:12" x14ac:dyDescent="0.25">
      <c r="A21" s="422" t="s">
        <v>152</v>
      </c>
      <c r="B21" s="423"/>
      <c r="C21" s="423"/>
      <c r="D21" s="423"/>
      <c r="E21" s="423"/>
      <c r="F21" s="423"/>
      <c r="G21" s="423"/>
      <c r="H21" s="424"/>
      <c r="I21" s="71">
        <f>SUM(I18:I20)</f>
        <v>0</v>
      </c>
    </row>
    <row r="22" spans="1:12" x14ac:dyDescent="0.25">
      <c r="A22" s="401" t="s">
        <v>153</v>
      </c>
      <c r="B22" s="402"/>
      <c r="C22" s="402"/>
      <c r="D22" s="402"/>
      <c r="E22" s="402"/>
      <c r="F22" s="402"/>
      <c r="G22" s="402"/>
      <c r="H22" s="402"/>
      <c r="I22" s="403"/>
    </row>
    <row r="23" spans="1:12" x14ac:dyDescent="0.25">
      <c r="A23" s="78" t="s">
        <v>154</v>
      </c>
      <c r="B23" s="404" t="s">
        <v>228</v>
      </c>
      <c r="C23" s="405"/>
      <c r="D23" s="405"/>
      <c r="E23" s="405"/>
      <c r="F23" s="80"/>
      <c r="G23" s="136" t="s">
        <v>149</v>
      </c>
      <c r="H23" s="94" t="s">
        <v>150</v>
      </c>
      <c r="I23" s="95" t="s">
        <v>151</v>
      </c>
    </row>
    <row r="24" spans="1:12" x14ac:dyDescent="0.25">
      <c r="A24" s="83"/>
      <c r="B24" s="407"/>
      <c r="C24" s="408"/>
      <c r="D24" s="408"/>
      <c r="E24" s="408"/>
      <c r="F24" s="139"/>
      <c r="G24" s="139"/>
      <c r="H24" s="140"/>
      <c r="I24" s="87"/>
    </row>
    <row r="25" spans="1:12" x14ac:dyDescent="0.25">
      <c r="A25" s="83"/>
      <c r="B25" s="417"/>
      <c r="C25" s="418"/>
      <c r="D25" s="418"/>
      <c r="E25" s="418"/>
      <c r="F25" s="119"/>
      <c r="G25" s="84"/>
      <c r="H25" s="140"/>
      <c r="I25" s="87"/>
    </row>
    <row r="26" spans="1:12" x14ac:dyDescent="0.25">
      <c r="A26" s="83"/>
      <c r="B26" s="417"/>
      <c r="C26" s="418"/>
      <c r="D26" s="418"/>
      <c r="E26" s="418"/>
      <c r="F26" s="119"/>
      <c r="G26" s="119"/>
      <c r="H26" s="140"/>
      <c r="I26" s="87"/>
    </row>
    <row r="27" spans="1:12" x14ac:dyDescent="0.25">
      <c r="A27" s="83"/>
      <c r="B27" s="417"/>
      <c r="C27" s="418"/>
      <c r="D27" s="418"/>
      <c r="E27" s="418"/>
      <c r="F27" s="119"/>
      <c r="G27" s="119"/>
      <c r="H27" s="140"/>
      <c r="I27" s="87"/>
    </row>
    <row r="28" spans="1:12" x14ac:dyDescent="0.25">
      <c r="A28" s="83"/>
      <c r="B28" s="417"/>
      <c r="C28" s="418"/>
      <c r="D28" s="418"/>
      <c r="E28" s="418"/>
      <c r="F28" s="119"/>
      <c r="G28" s="119"/>
      <c r="H28" s="140"/>
      <c r="I28" s="87"/>
    </row>
    <row r="29" spans="1:12" x14ac:dyDescent="0.25">
      <c r="A29" s="83"/>
      <c r="B29" s="420"/>
      <c r="C29" s="359"/>
      <c r="D29" s="359"/>
      <c r="E29" s="359"/>
      <c r="F29" s="58"/>
      <c r="G29" s="120"/>
      <c r="H29" s="140"/>
      <c r="I29" s="87"/>
    </row>
    <row r="30" spans="1:12" x14ac:dyDescent="0.25">
      <c r="A30" s="83"/>
      <c r="B30" s="420"/>
      <c r="C30" s="359"/>
      <c r="D30" s="359"/>
      <c r="E30" s="359"/>
      <c r="F30" s="58"/>
      <c r="G30" s="120"/>
      <c r="H30" s="140"/>
      <c r="I30" s="87"/>
    </row>
    <row r="31" spans="1:12" x14ac:dyDescent="0.25">
      <c r="A31" s="83"/>
      <c r="B31" s="412"/>
      <c r="C31" s="413"/>
      <c r="D31" s="413"/>
      <c r="E31" s="413"/>
      <c r="F31" s="61"/>
      <c r="G31" s="120"/>
      <c r="H31" s="86"/>
      <c r="I31" s="87"/>
      <c r="L31" s="88"/>
    </row>
    <row r="32" spans="1:12" x14ac:dyDescent="0.25">
      <c r="A32" s="455" t="s">
        <v>229</v>
      </c>
      <c r="B32" s="423"/>
      <c r="C32" s="423"/>
      <c r="D32" s="423"/>
      <c r="E32" s="423"/>
      <c r="F32" s="423"/>
      <c r="G32" s="423"/>
      <c r="H32" s="424"/>
      <c r="I32" s="141">
        <f>SUM(I24:I31)</f>
        <v>0</v>
      </c>
      <c r="L32" s="88"/>
    </row>
    <row r="33" spans="1:12" x14ac:dyDescent="0.25">
      <c r="A33" s="422" t="s">
        <v>230</v>
      </c>
      <c r="B33" s="423"/>
      <c r="C33" s="423"/>
      <c r="D33" s="423"/>
      <c r="E33" s="423"/>
      <c r="F33" s="423"/>
      <c r="G33" s="423"/>
      <c r="H33" s="424"/>
      <c r="I33" s="142">
        <f>I32*0.15</f>
        <v>0</v>
      </c>
      <c r="L33" s="88"/>
    </row>
    <row r="34" spans="1:12" x14ac:dyDescent="0.25">
      <c r="A34" s="422" t="s">
        <v>231</v>
      </c>
      <c r="B34" s="423"/>
      <c r="C34" s="423"/>
      <c r="D34" s="423"/>
      <c r="E34" s="423"/>
      <c r="F34" s="423"/>
      <c r="G34" s="423"/>
      <c r="H34" s="424"/>
      <c r="I34" s="89">
        <f>I32+I33</f>
        <v>0</v>
      </c>
    </row>
    <row r="35" spans="1:12" x14ac:dyDescent="0.25">
      <c r="A35" s="401" t="s">
        <v>163</v>
      </c>
      <c r="B35" s="402"/>
      <c r="C35" s="402"/>
      <c r="D35" s="402"/>
      <c r="E35" s="402"/>
      <c r="F35" s="402"/>
      <c r="G35" s="402"/>
      <c r="H35" s="402"/>
      <c r="I35" s="403"/>
    </row>
    <row r="36" spans="1:12" x14ac:dyDescent="0.25">
      <c r="A36" s="78" t="s">
        <v>164</v>
      </c>
      <c r="B36" s="404" t="s">
        <v>165</v>
      </c>
      <c r="C36" s="405"/>
      <c r="D36" s="406"/>
      <c r="E36" s="404" t="s">
        <v>147</v>
      </c>
      <c r="F36" s="406"/>
      <c r="G36" s="122" t="s">
        <v>149</v>
      </c>
      <c r="H36" s="94" t="s">
        <v>150</v>
      </c>
      <c r="I36" s="95" t="s">
        <v>151</v>
      </c>
    </row>
    <row r="37" spans="1:12" x14ac:dyDescent="0.25">
      <c r="A37" s="83">
        <v>1</v>
      </c>
      <c r="B37" s="425" t="s">
        <v>166</v>
      </c>
      <c r="C37" s="426"/>
      <c r="D37" s="427"/>
      <c r="E37" s="410" t="s">
        <v>167</v>
      </c>
      <c r="F37" s="411"/>
      <c r="G37" s="115">
        <v>2</v>
      </c>
      <c r="H37" s="113">
        <v>450</v>
      </c>
      <c r="I37" s="90">
        <f>SUM(G37*H37)</f>
        <v>900</v>
      </c>
    </row>
    <row r="38" spans="1:12" x14ac:dyDescent="0.25">
      <c r="A38" s="83">
        <v>2</v>
      </c>
      <c r="B38" s="395" t="s">
        <v>168</v>
      </c>
      <c r="C38" s="396"/>
      <c r="D38" s="397"/>
      <c r="E38" s="420" t="s">
        <v>167</v>
      </c>
      <c r="F38" s="421"/>
      <c r="G38" s="84"/>
      <c r="H38" s="114">
        <v>350</v>
      </c>
      <c r="I38" s="87">
        <f t="shared" ref="I38:I42" si="1">SUM(G38*H38)</f>
        <v>0</v>
      </c>
    </row>
    <row r="39" spans="1:12" x14ac:dyDescent="0.25">
      <c r="A39" s="83">
        <v>3</v>
      </c>
      <c r="B39" s="395" t="s">
        <v>169</v>
      </c>
      <c r="C39" s="396"/>
      <c r="D39" s="397"/>
      <c r="E39" s="420" t="s">
        <v>167</v>
      </c>
      <c r="F39" s="421"/>
      <c r="G39" s="84"/>
      <c r="H39" s="114">
        <v>300</v>
      </c>
      <c r="I39" s="87">
        <f t="shared" si="1"/>
        <v>0</v>
      </c>
    </row>
    <row r="40" spans="1:12" x14ac:dyDescent="0.25">
      <c r="A40" s="83">
        <v>4</v>
      </c>
      <c r="B40" s="395" t="s">
        <v>170</v>
      </c>
      <c r="C40" s="396"/>
      <c r="D40" s="397"/>
      <c r="E40" s="420" t="s">
        <v>167</v>
      </c>
      <c r="F40" s="421"/>
      <c r="G40" s="84">
        <v>2</v>
      </c>
      <c r="H40" s="114">
        <v>200</v>
      </c>
      <c r="I40" s="87">
        <f t="shared" si="1"/>
        <v>400</v>
      </c>
    </row>
    <row r="41" spans="1:12" x14ac:dyDescent="0.25">
      <c r="A41" s="83">
        <v>5</v>
      </c>
      <c r="B41" s="395" t="s">
        <v>171</v>
      </c>
      <c r="C41" s="396"/>
      <c r="D41" s="397"/>
      <c r="E41" s="420" t="s">
        <v>167</v>
      </c>
      <c r="F41" s="421"/>
      <c r="G41" s="84"/>
      <c r="H41" s="116">
        <v>200</v>
      </c>
      <c r="I41" s="87">
        <f t="shared" si="1"/>
        <v>0</v>
      </c>
    </row>
    <row r="42" spans="1:12" x14ac:dyDescent="0.25">
      <c r="A42" s="83">
        <v>6</v>
      </c>
      <c r="B42" s="395" t="s">
        <v>172</v>
      </c>
      <c r="C42" s="396"/>
      <c r="D42" s="397"/>
      <c r="E42" s="420" t="s">
        <v>167</v>
      </c>
      <c r="F42" s="421"/>
      <c r="G42" s="84"/>
      <c r="H42" s="116">
        <v>140</v>
      </c>
      <c r="I42" s="87">
        <f t="shared" si="1"/>
        <v>0</v>
      </c>
    </row>
    <row r="43" spans="1:12" x14ac:dyDescent="0.25">
      <c r="A43" s="83"/>
      <c r="B43" s="395"/>
      <c r="C43" s="396"/>
      <c r="D43" s="397"/>
      <c r="E43" s="91"/>
      <c r="F43" s="58"/>
      <c r="G43" s="58"/>
      <c r="H43" s="74"/>
      <c r="I43" s="87"/>
    </row>
    <row r="44" spans="1:12" x14ac:dyDescent="0.25">
      <c r="A44" s="72"/>
      <c r="B44" s="395"/>
      <c r="C44" s="396"/>
      <c r="D44" s="397"/>
      <c r="F44" s="58"/>
      <c r="G44" s="58"/>
      <c r="H44" s="74"/>
      <c r="I44" s="87"/>
    </row>
    <row r="45" spans="1:12" x14ac:dyDescent="0.25">
      <c r="A45" s="92"/>
      <c r="B45" s="398"/>
      <c r="C45" s="399"/>
      <c r="D45" s="400"/>
      <c r="E45" s="60"/>
      <c r="F45" s="61"/>
      <c r="G45" s="58"/>
      <c r="H45" s="76"/>
      <c r="I45" s="87"/>
    </row>
    <row r="46" spans="1:12" x14ac:dyDescent="0.25">
      <c r="A46" s="422" t="s">
        <v>173</v>
      </c>
      <c r="B46" s="423"/>
      <c r="C46" s="423"/>
      <c r="D46" s="423"/>
      <c r="E46" s="423"/>
      <c r="F46" s="423"/>
      <c r="G46" s="423"/>
      <c r="H46" s="424"/>
      <c r="I46" s="93">
        <f>SUM(I37:I45)</f>
        <v>1300</v>
      </c>
    </row>
    <row r="47" spans="1:12" x14ac:dyDescent="0.25">
      <c r="A47" s="401" t="s">
        <v>174</v>
      </c>
      <c r="B47" s="402"/>
      <c r="C47" s="402"/>
      <c r="D47" s="402"/>
      <c r="E47" s="402"/>
      <c r="F47" s="402"/>
      <c r="G47" s="402"/>
      <c r="H47" s="402"/>
      <c r="I47" s="403"/>
    </row>
    <row r="48" spans="1:12" x14ac:dyDescent="0.25">
      <c r="A48" s="78" t="s">
        <v>175</v>
      </c>
      <c r="B48" s="404" t="s">
        <v>176</v>
      </c>
      <c r="C48" s="405"/>
      <c r="D48" s="406"/>
      <c r="E48" s="404" t="s">
        <v>177</v>
      </c>
      <c r="F48" s="406"/>
      <c r="G48" s="94" t="s">
        <v>178</v>
      </c>
      <c r="H48" s="94" t="s">
        <v>150</v>
      </c>
      <c r="I48" s="95" t="s">
        <v>151</v>
      </c>
    </row>
    <row r="49" spans="1:12" x14ac:dyDescent="0.25">
      <c r="A49" s="83">
        <v>1</v>
      </c>
      <c r="B49" s="407" t="s">
        <v>232</v>
      </c>
      <c r="C49" s="408"/>
      <c r="D49" s="409"/>
      <c r="E49" s="410"/>
      <c r="F49" s="411"/>
      <c r="G49" s="84"/>
      <c r="H49" s="96"/>
      <c r="I49" s="87"/>
    </row>
    <row r="50" spans="1:12" x14ac:dyDescent="0.25">
      <c r="A50" s="83"/>
      <c r="B50" s="417" t="s">
        <v>213</v>
      </c>
      <c r="C50" s="418"/>
      <c r="D50" s="419"/>
      <c r="E50" s="420">
        <v>1</v>
      </c>
      <c r="F50" s="421"/>
      <c r="G50" s="84">
        <v>77.400000000000006</v>
      </c>
      <c r="H50" s="96">
        <v>5</v>
      </c>
      <c r="I50" s="87">
        <f>H50*G50</f>
        <v>387</v>
      </c>
    </row>
    <row r="51" spans="1:12" x14ac:dyDescent="0.25">
      <c r="A51" s="97"/>
      <c r="B51" s="412"/>
      <c r="C51" s="413"/>
      <c r="D51" s="414"/>
      <c r="E51" s="415"/>
      <c r="F51" s="416"/>
      <c r="G51" s="84"/>
      <c r="H51" s="96"/>
      <c r="I51" s="87"/>
    </row>
    <row r="52" spans="1:12" x14ac:dyDescent="0.25">
      <c r="A52" s="422" t="s">
        <v>181</v>
      </c>
      <c r="B52" s="423"/>
      <c r="C52" s="423"/>
      <c r="D52" s="423"/>
      <c r="E52" s="423"/>
      <c r="F52" s="423"/>
      <c r="G52" s="423"/>
      <c r="H52" s="424"/>
      <c r="I52" s="98">
        <f>SUM(I49:I51)</f>
        <v>387</v>
      </c>
    </row>
    <row r="53" spans="1:12" x14ac:dyDescent="0.25">
      <c r="A53" s="99"/>
      <c r="B53" s="100"/>
      <c r="C53" s="100"/>
      <c r="D53" s="100"/>
      <c r="E53" s="100"/>
      <c r="F53" s="101"/>
      <c r="G53" s="102"/>
      <c r="H53" s="102"/>
      <c r="I53" s="103"/>
      <c r="L53" s="55"/>
    </row>
    <row r="54" spans="1:12" x14ac:dyDescent="0.25">
      <c r="A54" s="390"/>
      <c r="B54" s="391"/>
      <c r="C54" s="391"/>
      <c r="D54" s="391"/>
      <c r="E54" s="391"/>
      <c r="F54" s="104"/>
      <c r="G54" s="394" t="s">
        <v>182</v>
      </c>
      <c r="H54" s="391"/>
      <c r="I54" s="105">
        <f>I52+I46+I34</f>
        <v>1687</v>
      </c>
    </row>
    <row r="55" spans="1:12" x14ac:dyDescent="0.25">
      <c r="A55" s="390"/>
      <c r="B55" s="391"/>
      <c r="C55" s="391"/>
      <c r="D55" s="391"/>
      <c r="E55" s="391"/>
      <c r="F55" s="58"/>
      <c r="G55" s="106"/>
      <c r="H55" s="107"/>
      <c r="I55" s="108"/>
    </row>
    <row r="56" spans="1:12" ht="15.75" thickBot="1" x14ac:dyDescent="0.3">
      <c r="A56" s="390"/>
      <c r="B56" s="391"/>
      <c r="C56" s="391"/>
      <c r="D56" s="391"/>
      <c r="E56" s="391"/>
      <c r="F56" s="58"/>
      <c r="G56" s="444" t="s">
        <v>183</v>
      </c>
      <c r="H56" s="445"/>
      <c r="I56" s="117">
        <f>I54+I55</f>
        <v>1687</v>
      </c>
    </row>
    <row r="57" spans="1:12" ht="16.5" thickTop="1" thickBot="1" x14ac:dyDescent="0.3">
      <c r="A57" s="109"/>
      <c r="B57" s="110"/>
      <c r="C57" s="392"/>
      <c r="D57" s="393"/>
      <c r="E57" s="393"/>
      <c r="F57" s="393"/>
      <c r="G57" s="111"/>
      <c r="H57" s="111"/>
      <c r="I57" s="112"/>
    </row>
    <row r="59" spans="1:12" x14ac:dyDescent="0.25">
      <c r="A59" s="55"/>
      <c r="B59" s="55"/>
    </row>
  </sheetData>
  <mergeCells count="70">
    <mergeCell ref="C57:F57"/>
    <mergeCell ref="B50:D50"/>
    <mergeCell ref="E50:F50"/>
    <mergeCell ref="B51:D51"/>
    <mergeCell ref="E51:F51"/>
    <mergeCell ref="A52:H52"/>
    <mergeCell ref="A54:B54"/>
    <mergeCell ref="C54:E54"/>
    <mergeCell ref="G54:H54"/>
    <mergeCell ref="A55:B55"/>
    <mergeCell ref="C55:E55"/>
    <mergeCell ref="A56:B56"/>
    <mergeCell ref="C56:E56"/>
    <mergeCell ref="G56:H56"/>
    <mergeCell ref="B49:D49"/>
    <mergeCell ref="E49:F49"/>
    <mergeCell ref="B41:D41"/>
    <mergeCell ref="E41:F41"/>
    <mergeCell ref="B42:D42"/>
    <mergeCell ref="E42:F42"/>
    <mergeCell ref="B43:D43"/>
    <mergeCell ref="B44:D44"/>
    <mergeCell ref="B45:D45"/>
    <mergeCell ref="A46:H46"/>
    <mergeCell ref="A47:I47"/>
    <mergeCell ref="B48:D48"/>
    <mergeCell ref="E48:F48"/>
    <mergeCell ref="B38:D38"/>
    <mergeCell ref="E38:F38"/>
    <mergeCell ref="B39:D39"/>
    <mergeCell ref="E39:F39"/>
    <mergeCell ref="B40:D40"/>
    <mergeCell ref="E40:F40"/>
    <mergeCell ref="A34:H34"/>
    <mergeCell ref="A35:I35"/>
    <mergeCell ref="B36:D36"/>
    <mergeCell ref="E36:F36"/>
    <mergeCell ref="B37:D37"/>
    <mergeCell ref="E37:F37"/>
    <mergeCell ref="A33:H33"/>
    <mergeCell ref="A22:I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21:H21"/>
    <mergeCell ref="F12:G12"/>
    <mergeCell ref="H12:I12"/>
    <mergeCell ref="F13:G13"/>
    <mergeCell ref="H13:I13"/>
    <mergeCell ref="F14:G14"/>
    <mergeCell ref="H14:I14"/>
    <mergeCell ref="A15:I15"/>
    <mergeCell ref="A16:I16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" right="0.7" top="0.75" bottom="0.75" header="0.3" footer="0.3"/>
  <pageSetup scale="80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59"/>
  <sheetViews>
    <sheetView topLeftCell="A25" workbookViewId="0">
      <selection activeCell="A45" sqref="A45"/>
    </sheetView>
  </sheetViews>
  <sheetFormatPr defaultRowHeight="15" x14ac:dyDescent="0.25"/>
  <cols>
    <col min="1" max="1" width="12" bestFit="1" customWidth="1"/>
    <col min="4" max="4" width="14.570312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>
        <v>12</v>
      </c>
      <c r="I9" s="442"/>
    </row>
    <row r="10" spans="1:13" x14ac:dyDescent="0.25">
      <c r="A10" s="57" t="s">
        <v>130</v>
      </c>
      <c r="B10" s="55"/>
      <c r="E10" s="58"/>
      <c r="F10" s="428" t="s">
        <v>131</v>
      </c>
      <c r="G10" s="429"/>
      <c r="H10" s="443" t="s">
        <v>233</v>
      </c>
      <c r="I10" s="431"/>
    </row>
    <row r="11" spans="1:13" x14ac:dyDescent="0.25">
      <c r="A11" s="57" t="s">
        <v>132</v>
      </c>
      <c r="B11" s="55"/>
      <c r="E11" s="58"/>
      <c r="F11" s="428" t="s">
        <v>133</v>
      </c>
      <c r="G11" s="429"/>
      <c r="H11" s="430" t="s">
        <v>234</v>
      </c>
      <c r="I11" s="431"/>
    </row>
    <row r="12" spans="1:13" x14ac:dyDescent="0.25">
      <c r="A12" s="57" t="s">
        <v>135</v>
      </c>
      <c r="B12" s="55"/>
      <c r="E12" s="58"/>
      <c r="F12" s="428" t="s">
        <v>136</v>
      </c>
      <c r="G12" s="429"/>
      <c r="H12" s="430">
        <v>43444</v>
      </c>
      <c r="I12" s="431"/>
    </row>
    <row r="13" spans="1:13" x14ac:dyDescent="0.25">
      <c r="A13" s="57" t="s">
        <v>137</v>
      </c>
      <c r="B13" s="55"/>
      <c r="E13" s="58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E14" s="58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434" t="s">
        <v>235</v>
      </c>
      <c r="B15" s="435"/>
      <c r="C15" s="435"/>
      <c r="D15" s="435"/>
      <c r="E15" s="435"/>
      <c r="F15" s="435"/>
      <c r="G15" s="435"/>
      <c r="H15" s="435"/>
      <c r="I15" s="436"/>
    </row>
    <row r="16" spans="1:13" ht="15.75" thickBot="1" x14ac:dyDescent="0.3">
      <c r="A16" s="437" t="s">
        <v>144</v>
      </c>
      <c r="B16" s="438"/>
      <c r="C16" s="438"/>
      <c r="D16" s="438"/>
      <c r="E16" s="438"/>
      <c r="F16" s="438"/>
      <c r="G16" s="438"/>
      <c r="H16" s="438"/>
      <c r="I16" s="439"/>
    </row>
    <row r="17" spans="1:12" x14ac:dyDescent="0.25">
      <c r="A17" s="62" t="s">
        <v>145</v>
      </c>
      <c r="B17" s="63" t="s">
        <v>228</v>
      </c>
      <c r="C17" s="63"/>
      <c r="D17" s="64"/>
      <c r="E17" s="65" t="s">
        <v>147</v>
      </c>
      <c r="F17" s="65" t="s">
        <v>148</v>
      </c>
      <c r="G17" s="65" t="s">
        <v>149</v>
      </c>
      <c r="H17" s="65" t="s">
        <v>150</v>
      </c>
      <c r="I17" s="66" t="s">
        <v>151</v>
      </c>
    </row>
    <row r="18" spans="1:12" x14ac:dyDescent="0.25">
      <c r="A18" s="67"/>
      <c r="B18" s="410"/>
      <c r="C18" s="432"/>
      <c r="D18" s="411"/>
      <c r="E18" s="68"/>
      <c r="F18" s="69"/>
      <c r="G18" s="68"/>
      <c r="H18" s="70"/>
      <c r="I18" s="71">
        <f>SUM(G18*H18)</f>
        <v>0</v>
      </c>
    </row>
    <row r="19" spans="1:12" x14ac:dyDescent="0.25">
      <c r="A19" s="72"/>
      <c r="B19" s="420"/>
      <c r="C19" s="359"/>
      <c r="D19" s="421"/>
      <c r="E19" s="73"/>
      <c r="F19" s="58"/>
      <c r="G19" s="73"/>
      <c r="H19" s="74"/>
      <c r="I19" s="71">
        <f t="shared" ref="I19:I20" si="0">SUM(G19*H19)</f>
        <v>0</v>
      </c>
    </row>
    <row r="20" spans="1:12" x14ac:dyDescent="0.25">
      <c r="A20" s="72"/>
      <c r="B20" s="415"/>
      <c r="C20" s="433"/>
      <c r="D20" s="416"/>
      <c r="E20" s="73"/>
      <c r="F20" s="58"/>
      <c r="G20" s="75"/>
      <c r="H20" s="76"/>
      <c r="I20" s="77">
        <f t="shared" si="0"/>
        <v>0</v>
      </c>
    </row>
    <row r="21" spans="1:12" x14ac:dyDescent="0.25">
      <c r="A21" s="422" t="s">
        <v>152</v>
      </c>
      <c r="B21" s="423"/>
      <c r="C21" s="423"/>
      <c r="D21" s="423"/>
      <c r="E21" s="423"/>
      <c r="F21" s="423"/>
      <c r="G21" s="423"/>
      <c r="H21" s="424"/>
      <c r="I21" s="71">
        <f>SUM(I18:I20)</f>
        <v>0</v>
      </c>
    </row>
    <row r="22" spans="1:12" x14ac:dyDescent="0.25">
      <c r="A22" s="401" t="s">
        <v>153</v>
      </c>
      <c r="B22" s="402"/>
      <c r="C22" s="402"/>
      <c r="D22" s="402"/>
      <c r="E22" s="402"/>
      <c r="F22" s="402"/>
      <c r="G22" s="402"/>
      <c r="H22" s="402"/>
      <c r="I22" s="403"/>
    </row>
    <row r="23" spans="1:12" x14ac:dyDescent="0.25">
      <c r="A23" s="78" t="s">
        <v>154</v>
      </c>
      <c r="B23" s="404" t="s">
        <v>228</v>
      </c>
      <c r="C23" s="405"/>
      <c r="D23" s="405"/>
      <c r="E23" s="405"/>
      <c r="F23" s="80"/>
      <c r="G23" s="136" t="s">
        <v>149</v>
      </c>
      <c r="H23" s="94" t="s">
        <v>150</v>
      </c>
      <c r="I23" s="95" t="s">
        <v>151</v>
      </c>
    </row>
    <row r="24" spans="1:12" x14ac:dyDescent="0.25">
      <c r="A24" s="83">
        <v>1</v>
      </c>
      <c r="B24" s="407" t="s">
        <v>236</v>
      </c>
      <c r="C24" s="408"/>
      <c r="D24" s="408"/>
      <c r="E24" s="408"/>
      <c r="F24" s="139"/>
      <c r="G24" s="139">
        <v>1</v>
      </c>
      <c r="H24" s="140">
        <v>172.17</v>
      </c>
      <c r="I24" s="87">
        <f>H24*G24</f>
        <v>172.17</v>
      </c>
    </row>
    <row r="25" spans="1:12" x14ac:dyDescent="0.25">
      <c r="A25" s="83">
        <v>2</v>
      </c>
      <c r="B25" s="417" t="s">
        <v>237</v>
      </c>
      <c r="C25" s="418"/>
      <c r="D25" s="418"/>
      <c r="E25" s="418"/>
      <c r="F25" s="119"/>
      <c r="G25" s="84">
        <v>1</v>
      </c>
      <c r="H25" s="140">
        <v>665.1</v>
      </c>
      <c r="I25" s="87">
        <f>H25*G25</f>
        <v>665.1</v>
      </c>
    </row>
    <row r="26" spans="1:12" x14ac:dyDescent="0.25">
      <c r="A26" s="83"/>
      <c r="B26" s="417"/>
      <c r="C26" s="418"/>
      <c r="D26" s="418"/>
      <c r="E26" s="418"/>
      <c r="F26" s="119"/>
      <c r="G26" s="119"/>
      <c r="H26" s="140"/>
      <c r="I26" s="87"/>
    </row>
    <row r="27" spans="1:12" x14ac:dyDescent="0.25">
      <c r="A27" s="83"/>
      <c r="B27" s="417"/>
      <c r="C27" s="418"/>
      <c r="D27" s="418"/>
      <c r="E27" s="418"/>
      <c r="F27" s="119"/>
      <c r="G27" s="119"/>
      <c r="H27" s="140"/>
      <c r="I27" s="87"/>
    </row>
    <row r="28" spans="1:12" x14ac:dyDescent="0.25">
      <c r="A28" s="83"/>
      <c r="B28" s="417"/>
      <c r="C28" s="418"/>
      <c r="D28" s="418"/>
      <c r="E28" s="418"/>
      <c r="F28" s="119"/>
      <c r="G28" s="119"/>
      <c r="H28" s="140"/>
      <c r="I28" s="87"/>
    </row>
    <row r="29" spans="1:12" x14ac:dyDescent="0.25">
      <c r="A29" s="83"/>
      <c r="B29" s="420"/>
      <c r="C29" s="359"/>
      <c r="D29" s="359"/>
      <c r="E29" s="359"/>
      <c r="F29" s="58"/>
      <c r="G29" s="120"/>
      <c r="H29" s="140"/>
      <c r="I29" s="87"/>
    </row>
    <row r="30" spans="1:12" x14ac:dyDescent="0.25">
      <c r="A30" s="83"/>
      <c r="B30" s="420"/>
      <c r="C30" s="359"/>
      <c r="D30" s="359"/>
      <c r="E30" s="359"/>
      <c r="F30" s="58"/>
      <c r="G30" s="120"/>
      <c r="H30" s="140"/>
      <c r="I30" s="87"/>
    </row>
    <row r="31" spans="1:12" x14ac:dyDescent="0.25">
      <c r="A31" s="83"/>
      <c r="B31" s="412"/>
      <c r="C31" s="413"/>
      <c r="D31" s="413"/>
      <c r="E31" s="413"/>
      <c r="F31" s="61"/>
      <c r="G31" s="120"/>
      <c r="H31" s="86"/>
      <c r="I31" s="87"/>
      <c r="L31" s="88"/>
    </row>
    <row r="32" spans="1:12" x14ac:dyDescent="0.25">
      <c r="A32" s="455" t="s">
        <v>229</v>
      </c>
      <c r="B32" s="423"/>
      <c r="C32" s="423"/>
      <c r="D32" s="423"/>
      <c r="E32" s="423"/>
      <c r="F32" s="423"/>
      <c r="G32" s="423"/>
      <c r="H32" s="424"/>
      <c r="I32" s="141">
        <f>SUM(I24:I31)</f>
        <v>837.27</v>
      </c>
      <c r="L32" s="88"/>
    </row>
    <row r="33" spans="1:12" x14ac:dyDescent="0.25">
      <c r="A33" s="422" t="s">
        <v>230</v>
      </c>
      <c r="B33" s="423"/>
      <c r="C33" s="423"/>
      <c r="D33" s="423"/>
      <c r="E33" s="423"/>
      <c r="F33" s="423"/>
      <c r="G33" s="423"/>
      <c r="H33" s="424"/>
      <c r="I33" s="142">
        <f>I32*0.15</f>
        <v>125.59049999999999</v>
      </c>
      <c r="L33" s="88"/>
    </row>
    <row r="34" spans="1:12" x14ac:dyDescent="0.25">
      <c r="A34" s="422" t="s">
        <v>231</v>
      </c>
      <c r="B34" s="423"/>
      <c r="C34" s="423"/>
      <c r="D34" s="423"/>
      <c r="E34" s="423"/>
      <c r="F34" s="423"/>
      <c r="G34" s="423"/>
      <c r="H34" s="424"/>
      <c r="I34" s="89">
        <f>I32+I33</f>
        <v>962.8605</v>
      </c>
    </row>
    <row r="35" spans="1:12" x14ac:dyDescent="0.25">
      <c r="A35" s="401" t="s">
        <v>163</v>
      </c>
      <c r="B35" s="402"/>
      <c r="C35" s="402"/>
      <c r="D35" s="402"/>
      <c r="E35" s="402"/>
      <c r="F35" s="402"/>
      <c r="G35" s="402"/>
      <c r="H35" s="402"/>
      <c r="I35" s="403"/>
    </row>
    <row r="36" spans="1:12" x14ac:dyDescent="0.25">
      <c r="A36" s="78" t="s">
        <v>164</v>
      </c>
      <c r="B36" s="404" t="s">
        <v>165</v>
      </c>
      <c r="C36" s="405"/>
      <c r="D36" s="406"/>
      <c r="E36" s="404" t="s">
        <v>147</v>
      </c>
      <c r="F36" s="406"/>
      <c r="G36" s="122" t="s">
        <v>149</v>
      </c>
      <c r="H36" s="94" t="s">
        <v>150</v>
      </c>
      <c r="I36" s="95" t="s">
        <v>151</v>
      </c>
    </row>
    <row r="37" spans="1:12" x14ac:dyDescent="0.25">
      <c r="A37" s="83">
        <v>1</v>
      </c>
      <c r="B37" s="425" t="s">
        <v>166</v>
      </c>
      <c r="C37" s="426"/>
      <c r="D37" s="427"/>
      <c r="E37" s="410" t="s">
        <v>167</v>
      </c>
      <c r="F37" s="411"/>
      <c r="G37" s="115">
        <v>9</v>
      </c>
      <c r="H37" s="113">
        <v>450</v>
      </c>
      <c r="I37" s="90">
        <f>SUM(G37*H37)</f>
        <v>4050</v>
      </c>
    </row>
    <row r="38" spans="1:12" x14ac:dyDescent="0.25">
      <c r="A38" s="83">
        <v>2</v>
      </c>
      <c r="B38" s="395" t="s">
        <v>168</v>
      </c>
      <c r="C38" s="396"/>
      <c r="D38" s="397"/>
      <c r="E38" s="420" t="s">
        <v>167</v>
      </c>
      <c r="F38" s="421"/>
      <c r="G38" s="84"/>
      <c r="H38" s="114">
        <v>350</v>
      </c>
      <c r="I38" s="87">
        <f t="shared" ref="I38:I42" si="1">SUM(G38*H38)</f>
        <v>0</v>
      </c>
    </row>
    <row r="39" spans="1:12" x14ac:dyDescent="0.25">
      <c r="A39" s="83">
        <v>3</v>
      </c>
      <c r="B39" s="395" t="s">
        <v>169</v>
      </c>
      <c r="C39" s="396"/>
      <c r="D39" s="397"/>
      <c r="E39" s="420" t="s">
        <v>167</v>
      </c>
      <c r="F39" s="421"/>
      <c r="G39" s="84"/>
      <c r="H39" s="114">
        <v>300</v>
      </c>
      <c r="I39" s="87">
        <f t="shared" si="1"/>
        <v>0</v>
      </c>
    </row>
    <row r="40" spans="1:12" x14ac:dyDescent="0.25">
      <c r="A40" s="83">
        <v>4</v>
      </c>
      <c r="B40" s="395" t="s">
        <v>170</v>
      </c>
      <c r="C40" s="396"/>
      <c r="D40" s="397"/>
      <c r="E40" s="420" t="s">
        <v>167</v>
      </c>
      <c r="F40" s="421"/>
      <c r="G40" s="84">
        <v>9</v>
      </c>
      <c r="H40" s="114">
        <v>200</v>
      </c>
      <c r="I40" s="87">
        <f t="shared" si="1"/>
        <v>1800</v>
      </c>
    </row>
    <row r="41" spans="1:12" x14ac:dyDescent="0.25">
      <c r="A41" s="83">
        <v>5</v>
      </c>
      <c r="B41" s="395" t="s">
        <v>171</v>
      </c>
      <c r="C41" s="396"/>
      <c r="D41" s="397"/>
      <c r="E41" s="420" t="s">
        <v>167</v>
      </c>
      <c r="F41" s="421"/>
      <c r="G41" s="84"/>
      <c r="H41" s="116">
        <v>200</v>
      </c>
      <c r="I41" s="87">
        <f t="shared" si="1"/>
        <v>0</v>
      </c>
    </row>
    <row r="42" spans="1:12" x14ac:dyDescent="0.25">
      <c r="A42" s="83">
        <v>6</v>
      </c>
      <c r="B42" s="395" t="s">
        <v>172</v>
      </c>
      <c r="C42" s="396"/>
      <c r="D42" s="397"/>
      <c r="E42" s="420" t="s">
        <v>167</v>
      </c>
      <c r="F42" s="421"/>
      <c r="G42" s="84"/>
      <c r="H42" s="116">
        <v>140</v>
      </c>
      <c r="I42" s="87">
        <f t="shared" si="1"/>
        <v>0</v>
      </c>
    </row>
    <row r="43" spans="1:12" x14ac:dyDescent="0.25">
      <c r="A43" s="83"/>
      <c r="B43" s="395"/>
      <c r="C43" s="396"/>
      <c r="D43" s="397"/>
      <c r="E43" s="91"/>
      <c r="F43" s="58"/>
      <c r="G43" s="58"/>
      <c r="H43" s="74"/>
      <c r="I43" s="87"/>
    </row>
    <row r="44" spans="1:12" x14ac:dyDescent="0.25">
      <c r="A44" s="72"/>
      <c r="B44" s="395"/>
      <c r="C44" s="396"/>
      <c r="D44" s="397"/>
      <c r="F44" s="58"/>
      <c r="G44" s="58"/>
      <c r="H44" s="74"/>
      <c r="I44" s="87"/>
    </row>
    <row r="45" spans="1:12" x14ac:dyDescent="0.25">
      <c r="A45" s="92"/>
      <c r="B45" s="398"/>
      <c r="C45" s="399"/>
      <c r="D45" s="400"/>
      <c r="E45" s="60"/>
      <c r="F45" s="61"/>
      <c r="G45" s="58"/>
      <c r="H45" s="76"/>
      <c r="I45" s="87"/>
    </row>
    <row r="46" spans="1:12" x14ac:dyDescent="0.25">
      <c r="A46" s="422" t="s">
        <v>173</v>
      </c>
      <c r="B46" s="423"/>
      <c r="C46" s="423"/>
      <c r="D46" s="423"/>
      <c r="E46" s="423"/>
      <c r="F46" s="423"/>
      <c r="G46" s="423"/>
      <c r="H46" s="424"/>
      <c r="I46" s="93">
        <f>SUM(I37:I45)</f>
        <v>5850</v>
      </c>
    </row>
    <row r="47" spans="1:12" x14ac:dyDescent="0.25">
      <c r="A47" s="401" t="s">
        <v>174</v>
      </c>
      <c r="B47" s="402"/>
      <c r="C47" s="402"/>
      <c r="D47" s="402"/>
      <c r="E47" s="402"/>
      <c r="F47" s="402"/>
      <c r="G47" s="402"/>
      <c r="H47" s="402"/>
      <c r="I47" s="403"/>
    </row>
    <row r="48" spans="1:12" x14ac:dyDescent="0.25">
      <c r="A48" s="78" t="s">
        <v>175</v>
      </c>
      <c r="B48" s="404" t="s">
        <v>176</v>
      </c>
      <c r="C48" s="405"/>
      <c r="D48" s="406"/>
      <c r="E48" s="404" t="s">
        <v>177</v>
      </c>
      <c r="F48" s="406"/>
      <c r="G48" s="94" t="s">
        <v>178</v>
      </c>
      <c r="H48" s="94" t="s">
        <v>150</v>
      </c>
      <c r="I48" s="95" t="s">
        <v>151</v>
      </c>
    </row>
    <row r="49" spans="1:12" x14ac:dyDescent="0.25">
      <c r="A49" s="83">
        <v>1</v>
      </c>
      <c r="B49" s="407" t="s">
        <v>238</v>
      </c>
      <c r="C49" s="408"/>
      <c r="D49" s="409"/>
      <c r="E49" s="410"/>
      <c r="F49" s="411"/>
      <c r="G49" s="84"/>
      <c r="H49" s="96"/>
      <c r="I49" s="87"/>
    </row>
    <row r="50" spans="1:12" x14ac:dyDescent="0.25">
      <c r="A50" s="83"/>
      <c r="B50" s="417" t="s">
        <v>239</v>
      </c>
      <c r="C50" s="418"/>
      <c r="D50" s="419"/>
      <c r="E50" s="420">
        <v>1</v>
      </c>
      <c r="F50" s="421"/>
      <c r="G50" s="84">
        <v>73.599999999999994</v>
      </c>
      <c r="H50" s="96">
        <v>5</v>
      </c>
      <c r="I50" s="87">
        <f>H50*G50</f>
        <v>368</v>
      </c>
    </row>
    <row r="51" spans="1:12" x14ac:dyDescent="0.25">
      <c r="A51" s="97"/>
      <c r="B51" s="412"/>
      <c r="C51" s="413"/>
      <c r="D51" s="414"/>
      <c r="E51" s="415"/>
      <c r="F51" s="416"/>
      <c r="G51" s="84"/>
      <c r="H51" s="96"/>
      <c r="I51" s="87"/>
    </row>
    <row r="52" spans="1:12" x14ac:dyDescent="0.25">
      <c r="A52" s="422" t="s">
        <v>181</v>
      </c>
      <c r="B52" s="423"/>
      <c r="C52" s="423"/>
      <c r="D52" s="423"/>
      <c r="E52" s="423"/>
      <c r="F52" s="423"/>
      <c r="G52" s="423"/>
      <c r="H52" s="424"/>
      <c r="I52" s="98">
        <f>SUM(I49:I51)</f>
        <v>368</v>
      </c>
    </row>
    <row r="53" spans="1:12" x14ac:dyDescent="0.25">
      <c r="A53" s="99"/>
      <c r="B53" s="100"/>
      <c r="C53" s="100"/>
      <c r="D53" s="100"/>
      <c r="E53" s="100"/>
      <c r="F53" s="101"/>
      <c r="G53" s="102"/>
      <c r="H53" s="102"/>
      <c r="I53" s="103"/>
      <c r="L53" s="55"/>
    </row>
    <row r="54" spans="1:12" x14ac:dyDescent="0.25">
      <c r="A54" s="390"/>
      <c r="B54" s="391"/>
      <c r="C54" s="391"/>
      <c r="D54" s="391"/>
      <c r="E54" s="391"/>
      <c r="F54" s="104"/>
      <c r="G54" s="394" t="s">
        <v>182</v>
      </c>
      <c r="H54" s="391"/>
      <c r="I54" s="105">
        <f>I52+I46+I34+I21</f>
        <v>7180.8604999999998</v>
      </c>
    </row>
    <row r="55" spans="1:12" x14ac:dyDescent="0.25">
      <c r="A55" s="390"/>
      <c r="B55" s="391"/>
      <c r="C55" s="391"/>
      <c r="D55" s="391"/>
      <c r="E55" s="391"/>
      <c r="F55" s="58"/>
      <c r="G55" s="106"/>
      <c r="H55" s="107"/>
      <c r="I55" s="108"/>
    </row>
    <row r="56" spans="1:12" ht="15.75" thickBot="1" x14ac:dyDescent="0.3">
      <c r="A56" s="390"/>
      <c r="B56" s="391"/>
      <c r="C56" s="391"/>
      <c r="D56" s="391"/>
      <c r="E56" s="391"/>
      <c r="F56" s="58"/>
      <c r="G56" s="444" t="s">
        <v>183</v>
      </c>
      <c r="H56" s="445"/>
      <c r="I56" s="117">
        <f>I54+I55</f>
        <v>7180.8604999999998</v>
      </c>
    </row>
    <row r="57" spans="1:12" ht="16.5" thickTop="1" thickBot="1" x14ac:dyDescent="0.3">
      <c r="A57" s="109"/>
      <c r="B57" s="110"/>
      <c r="C57" s="392"/>
      <c r="D57" s="393"/>
      <c r="E57" s="393"/>
      <c r="F57" s="393"/>
      <c r="G57" s="111"/>
      <c r="H57" s="111"/>
      <c r="I57" s="112"/>
    </row>
    <row r="59" spans="1:12" x14ac:dyDescent="0.25">
      <c r="A59" s="55"/>
      <c r="B59" s="55"/>
    </row>
  </sheetData>
  <mergeCells count="69">
    <mergeCell ref="C57:F57"/>
    <mergeCell ref="B51:D51"/>
    <mergeCell ref="E51:F51"/>
    <mergeCell ref="A52:H52"/>
    <mergeCell ref="A54:B54"/>
    <mergeCell ref="C54:E54"/>
    <mergeCell ref="G54:H54"/>
    <mergeCell ref="A55:B55"/>
    <mergeCell ref="C55:E55"/>
    <mergeCell ref="A56:B56"/>
    <mergeCell ref="C56:E56"/>
    <mergeCell ref="G56:H56"/>
    <mergeCell ref="B50:D50"/>
    <mergeCell ref="E50:F50"/>
    <mergeCell ref="B42:D42"/>
    <mergeCell ref="E42:F42"/>
    <mergeCell ref="B43:D43"/>
    <mergeCell ref="B44:D44"/>
    <mergeCell ref="B45:D45"/>
    <mergeCell ref="A46:H46"/>
    <mergeCell ref="A47:I47"/>
    <mergeCell ref="B48:D48"/>
    <mergeCell ref="E48:F48"/>
    <mergeCell ref="B49:D49"/>
    <mergeCell ref="E49:F49"/>
    <mergeCell ref="B39:D39"/>
    <mergeCell ref="E39:F39"/>
    <mergeCell ref="B40:D40"/>
    <mergeCell ref="E40:F40"/>
    <mergeCell ref="B41:D41"/>
    <mergeCell ref="E41:F41"/>
    <mergeCell ref="B36:D36"/>
    <mergeCell ref="E36:F36"/>
    <mergeCell ref="B37:D37"/>
    <mergeCell ref="E37:F37"/>
    <mergeCell ref="B38:D38"/>
    <mergeCell ref="E38:F38"/>
    <mergeCell ref="A35:I35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H33"/>
    <mergeCell ref="A34:H34"/>
    <mergeCell ref="B23:E23"/>
    <mergeCell ref="F12:G12"/>
    <mergeCell ref="H12:I12"/>
    <mergeCell ref="F14:G14"/>
    <mergeCell ref="H14:I14"/>
    <mergeCell ref="A15:I15"/>
    <mergeCell ref="A16:I16"/>
    <mergeCell ref="B18:D18"/>
    <mergeCell ref="B19:D19"/>
    <mergeCell ref="B20:D20"/>
    <mergeCell ref="A21:H21"/>
    <mergeCell ref="A22:I22"/>
    <mergeCell ref="H13:I13"/>
    <mergeCell ref="F11:G11"/>
    <mergeCell ref="H11:I11"/>
    <mergeCell ref="A9:E9"/>
    <mergeCell ref="F9:G9"/>
    <mergeCell ref="H9:I9"/>
    <mergeCell ref="F10:G10"/>
    <mergeCell ref="H10:I10"/>
  </mergeCells>
  <pageMargins left="0.7" right="0.7" top="0.75" bottom="0.75" header="0.3" footer="0.3"/>
  <pageSetup scale="80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59"/>
  <sheetViews>
    <sheetView topLeftCell="A16" workbookViewId="0">
      <selection activeCell="A45" sqref="A45"/>
    </sheetView>
  </sheetViews>
  <sheetFormatPr defaultRowHeight="15" x14ac:dyDescent="0.25"/>
  <cols>
    <col min="1" max="1" width="12" bestFit="1" customWidth="1"/>
    <col min="4" max="4" width="20.71093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>
        <v>13</v>
      </c>
      <c r="I9" s="442"/>
    </row>
    <row r="10" spans="1:13" x14ac:dyDescent="0.25">
      <c r="A10" s="57" t="s">
        <v>130</v>
      </c>
      <c r="B10" s="55"/>
      <c r="D10" s="143"/>
      <c r="E10" s="58"/>
      <c r="F10" s="428" t="s">
        <v>131</v>
      </c>
      <c r="G10" s="429"/>
      <c r="H10" s="443" t="s">
        <v>240</v>
      </c>
      <c r="I10" s="431"/>
    </row>
    <row r="11" spans="1:13" x14ac:dyDescent="0.25">
      <c r="A11" s="57" t="s">
        <v>132</v>
      </c>
      <c r="B11" s="55"/>
      <c r="E11" s="58"/>
      <c r="F11" s="428" t="s">
        <v>133</v>
      </c>
      <c r="G11" s="429"/>
      <c r="H11" s="430" t="s">
        <v>241</v>
      </c>
      <c r="I11" s="431"/>
    </row>
    <row r="12" spans="1:13" x14ac:dyDescent="0.25">
      <c r="A12" s="57" t="s">
        <v>135</v>
      </c>
      <c r="B12" s="55"/>
      <c r="E12" s="58"/>
      <c r="F12" s="428" t="s">
        <v>136</v>
      </c>
      <c r="G12" s="429"/>
      <c r="H12" s="430">
        <v>43856</v>
      </c>
      <c r="I12" s="431"/>
    </row>
    <row r="13" spans="1:13" x14ac:dyDescent="0.25">
      <c r="A13" s="57" t="s">
        <v>137</v>
      </c>
      <c r="B13" s="55"/>
      <c r="E13" s="58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E14" s="58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434" t="s">
        <v>242</v>
      </c>
      <c r="B15" s="435"/>
      <c r="C15" s="435"/>
      <c r="D15" s="435"/>
      <c r="E15" s="435"/>
      <c r="F15" s="435"/>
      <c r="G15" s="435"/>
      <c r="H15" s="435"/>
      <c r="I15" s="436"/>
    </row>
    <row r="16" spans="1:13" ht="15.75" thickBot="1" x14ac:dyDescent="0.3">
      <c r="A16" s="437" t="s">
        <v>144</v>
      </c>
      <c r="B16" s="438"/>
      <c r="C16" s="438"/>
      <c r="D16" s="438"/>
      <c r="E16" s="438"/>
      <c r="F16" s="438"/>
      <c r="G16" s="438"/>
      <c r="H16" s="438"/>
      <c r="I16" s="439"/>
    </row>
    <row r="17" spans="1:12" x14ac:dyDescent="0.25">
      <c r="A17" s="62" t="s">
        <v>145</v>
      </c>
      <c r="B17" s="63" t="s">
        <v>228</v>
      </c>
      <c r="C17" s="63"/>
      <c r="D17" s="64"/>
      <c r="E17" s="65" t="s">
        <v>147</v>
      </c>
      <c r="F17" s="65" t="s">
        <v>148</v>
      </c>
      <c r="G17" s="65" t="s">
        <v>149</v>
      </c>
      <c r="H17" s="65" t="s">
        <v>150</v>
      </c>
      <c r="I17" s="66" t="s">
        <v>151</v>
      </c>
    </row>
    <row r="18" spans="1:12" x14ac:dyDescent="0.25">
      <c r="A18" s="67"/>
      <c r="B18" s="410"/>
      <c r="C18" s="432"/>
      <c r="D18" s="411"/>
      <c r="E18" s="68"/>
      <c r="F18" s="69"/>
      <c r="G18" s="68"/>
      <c r="H18" s="70"/>
      <c r="I18" s="71">
        <f>SUM(G18*H18)</f>
        <v>0</v>
      </c>
    </row>
    <row r="19" spans="1:12" x14ac:dyDescent="0.25">
      <c r="A19" s="72"/>
      <c r="B19" s="420"/>
      <c r="C19" s="359"/>
      <c r="D19" s="421"/>
      <c r="E19" s="73"/>
      <c r="F19" s="58"/>
      <c r="G19" s="73"/>
      <c r="H19" s="74"/>
      <c r="I19" s="71">
        <f t="shared" ref="I19:I20" si="0">SUM(G19*H19)</f>
        <v>0</v>
      </c>
    </row>
    <row r="20" spans="1:12" x14ac:dyDescent="0.25">
      <c r="A20" s="72"/>
      <c r="B20" s="415"/>
      <c r="C20" s="433"/>
      <c r="D20" s="416"/>
      <c r="E20" s="73"/>
      <c r="F20" s="58"/>
      <c r="G20" s="75"/>
      <c r="H20" s="76"/>
      <c r="I20" s="77">
        <f t="shared" si="0"/>
        <v>0</v>
      </c>
    </row>
    <row r="21" spans="1:12" x14ac:dyDescent="0.25">
      <c r="A21" s="422" t="s">
        <v>152</v>
      </c>
      <c r="B21" s="423"/>
      <c r="C21" s="423"/>
      <c r="D21" s="423"/>
      <c r="E21" s="423"/>
      <c r="F21" s="423"/>
      <c r="G21" s="423"/>
      <c r="H21" s="424"/>
      <c r="I21" s="71">
        <f>SUM(I18:I20)</f>
        <v>0</v>
      </c>
    </row>
    <row r="22" spans="1:12" x14ac:dyDescent="0.25">
      <c r="A22" s="401" t="s">
        <v>153</v>
      </c>
      <c r="B22" s="402"/>
      <c r="C22" s="402"/>
      <c r="D22" s="402"/>
      <c r="E22" s="402"/>
      <c r="F22" s="402"/>
      <c r="G22" s="402"/>
      <c r="H22" s="402"/>
      <c r="I22" s="403"/>
    </row>
    <row r="23" spans="1:12" x14ac:dyDescent="0.25">
      <c r="A23" s="78" t="s">
        <v>154</v>
      </c>
      <c r="B23" s="404" t="s">
        <v>228</v>
      </c>
      <c r="C23" s="405"/>
      <c r="D23" s="405"/>
      <c r="E23" s="405"/>
      <c r="F23" s="80"/>
      <c r="G23" s="136" t="s">
        <v>149</v>
      </c>
      <c r="H23" s="94" t="s">
        <v>150</v>
      </c>
      <c r="I23" s="95" t="s">
        <v>151</v>
      </c>
    </row>
    <row r="24" spans="1:12" x14ac:dyDescent="0.25">
      <c r="A24" s="83">
        <v>1</v>
      </c>
      <c r="B24" s="407" t="s">
        <v>243</v>
      </c>
      <c r="C24" s="408"/>
      <c r="D24" s="408"/>
      <c r="E24" s="408"/>
      <c r="F24" s="139"/>
      <c r="G24" s="139">
        <v>1</v>
      </c>
      <c r="H24" s="140">
        <v>110</v>
      </c>
      <c r="I24" s="87">
        <f>H24*G24</f>
        <v>110</v>
      </c>
    </row>
    <row r="25" spans="1:12" x14ac:dyDescent="0.25">
      <c r="A25" s="83"/>
      <c r="B25" s="417"/>
      <c r="C25" s="418"/>
      <c r="D25" s="418"/>
      <c r="E25" s="418"/>
      <c r="F25" s="119"/>
      <c r="G25" s="84"/>
      <c r="H25" s="140"/>
      <c r="I25" s="87"/>
    </row>
    <row r="26" spans="1:12" x14ac:dyDescent="0.25">
      <c r="A26" s="83"/>
      <c r="B26" s="417"/>
      <c r="C26" s="418"/>
      <c r="D26" s="418"/>
      <c r="E26" s="418"/>
      <c r="F26" s="119"/>
      <c r="G26" s="119"/>
      <c r="H26" s="140"/>
      <c r="I26" s="87"/>
    </row>
    <row r="27" spans="1:12" x14ac:dyDescent="0.25">
      <c r="A27" s="83"/>
      <c r="B27" s="417"/>
      <c r="C27" s="418"/>
      <c r="D27" s="418"/>
      <c r="E27" s="418"/>
      <c r="F27" s="119"/>
      <c r="G27" s="119"/>
      <c r="H27" s="140"/>
      <c r="I27" s="87"/>
    </row>
    <row r="28" spans="1:12" x14ac:dyDescent="0.25">
      <c r="A28" s="83"/>
      <c r="B28" s="417"/>
      <c r="C28" s="418"/>
      <c r="D28" s="418"/>
      <c r="E28" s="418"/>
      <c r="F28" s="119"/>
      <c r="G28" s="119"/>
      <c r="H28" s="140"/>
      <c r="I28" s="87"/>
    </row>
    <row r="29" spans="1:12" x14ac:dyDescent="0.25">
      <c r="A29" s="83"/>
      <c r="B29" s="420"/>
      <c r="C29" s="359"/>
      <c r="D29" s="359"/>
      <c r="E29" s="359"/>
      <c r="F29" s="58"/>
      <c r="G29" s="120"/>
      <c r="H29" s="140"/>
      <c r="I29" s="87"/>
    </row>
    <row r="30" spans="1:12" x14ac:dyDescent="0.25">
      <c r="A30" s="83"/>
      <c r="B30" s="420"/>
      <c r="C30" s="359"/>
      <c r="D30" s="359"/>
      <c r="E30" s="359"/>
      <c r="F30" s="58"/>
      <c r="G30" s="120"/>
      <c r="H30" s="140"/>
      <c r="I30" s="87"/>
    </row>
    <row r="31" spans="1:12" x14ac:dyDescent="0.25">
      <c r="A31" s="83"/>
      <c r="B31" s="412"/>
      <c r="C31" s="413"/>
      <c r="D31" s="413"/>
      <c r="E31" s="413"/>
      <c r="F31" s="61"/>
      <c r="G31" s="120"/>
      <c r="H31" s="86"/>
      <c r="I31" s="87"/>
      <c r="L31" s="88"/>
    </row>
    <row r="32" spans="1:12" x14ac:dyDescent="0.25">
      <c r="A32" s="455" t="s">
        <v>229</v>
      </c>
      <c r="B32" s="423"/>
      <c r="C32" s="423"/>
      <c r="D32" s="423"/>
      <c r="E32" s="423"/>
      <c r="F32" s="423"/>
      <c r="G32" s="423"/>
      <c r="H32" s="424"/>
      <c r="I32" s="141">
        <f>SUM(I24:I31)</f>
        <v>110</v>
      </c>
      <c r="L32" s="88"/>
    </row>
    <row r="33" spans="1:12" x14ac:dyDescent="0.25">
      <c r="A33" s="422" t="s">
        <v>230</v>
      </c>
      <c r="B33" s="423"/>
      <c r="C33" s="423"/>
      <c r="D33" s="423"/>
      <c r="E33" s="423"/>
      <c r="F33" s="423"/>
      <c r="G33" s="423"/>
      <c r="H33" s="424"/>
      <c r="I33" s="142">
        <f>I32*0.15</f>
        <v>16.5</v>
      </c>
      <c r="L33" s="88"/>
    </row>
    <row r="34" spans="1:12" x14ac:dyDescent="0.25">
      <c r="A34" s="422" t="s">
        <v>231</v>
      </c>
      <c r="B34" s="423"/>
      <c r="C34" s="423"/>
      <c r="D34" s="423"/>
      <c r="E34" s="423"/>
      <c r="F34" s="423"/>
      <c r="G34" s="423"/>
      <c r="H34" s="424"/>
      <c r="I34" s="89">
        <f>I32+I33</f>
        <v>126.5</v>
      </c>
    </row>
    <row r="35" spans="1:12" x14ac:dyDescent="0.25">
      <c r="A35" s="401" t="s">
        <v>163</v>
      </c>
      <c r="B35" s="402"/>
      <c r="C35" s="402"/>
      <c r="D35" s="402"/>
      <c r="E35" s="402"/>
      <c r="F35" s="402"/>
      <c r="G35" s="402"/>
      <c r="H35" s="402"/>
      <c r="I35" s="403"/>
    </row>
    <row r="36" spans="1:12" x14ac:dyDescent="0.25">
      <c r="A36" s="78" t="s">
        <v>164</v>
      </c>
      <c r="B36" s="404" t="s">
        <v>165</v>
      </c>
      <c r="C36" s="405"/>
      <c r="D36" s="406"/>
      <c r="E36" s="404" t="s">
        <v>147</v>
      </c>
      <c r="F36" s="406"/>
      <c r="G36" s="122" t="s">
        <v>149</v>
      </c>
      <c r="H36" s="94" t="s">
        <v>150</v>
      </c>
      <c r="I36" s="95" t="s">
        <v>151</v>
      </c>
    </row>
    <row r="37" spans="1:12" x14ac:dyDescent="0.25">
      <c r="A37" s="83">
        <v>1</v>
      </c>
      <c r="B37" s="425" t="s">
        <v>166</v>
      </c>
      <c r="C37" s="426"/>
      <c r="D37" s="427"/>
      <c r="E37" s="410" t="s">
        <v>167</v>
      </c>
      <c r="F37" s="411"/>
      <c r="G37" s="115">
        <v>2</v>
      </c>
      <c r="H37" s="113">
        <v>450</v>
      </c>
      <c r="I37" s="90">
        <f>SUM(G37*H37)</f>
        <v>900</v>
      </c>
    </row>
    <row r="38" spans="1:12" x14ac:dyDescent="0.25">
      <c r="A38" s="83">
        <v>2</v>
      </c>
      <c r="B38" s="395" t="s">
        <v>168</v>
      </c>
      <c r="C38" s="396"/>
      <c r="D38" s="397"/>
      <c r="E38" s="420" t="s">
        <v>167</v>
      </c>
      <c r="F38" s="421"/>
      <c r="G38" s="84"/>
      <c r="H38" s="114">
        <v>350</v>
      </c>
      <c r="I38" s="87">
        <f t="shared" ref="I38:I42" si="1">SUM(G38*H38)</f>
        <v>0</v>
      </c>
    </row>
    <row r="39" spans="1:12" x14ac:dyDescent="0.25">
      <c r="A39" s="83">
        <v>3</v>
      </c>
      <c r="B39" s="395" t="s">
        <v>169</v>
      </c>
      <c r="C39" s="396"/>
      <c r="D39" s="397"/>
      <c r="E39" s="420" t="s">
        <v>167</v>
      </c>
      <c r="F39" s="421"/>
      <c r="G39" s="84"/>
      <c r="H39" s="114">
        <v>300</v>
      </c>
      <c r="I39" s="87">
        <f t="shared" si="1"/>
        <v>0</v>
      </c>
    </row>
    <row r="40" spans="1:12" x14ac:dyDescent="0.25">
      <c r="A40" s="83">
        <v>4</v>
      </c>
      <c r="B40" s="395" t="s">
        <v>170</v>
      </c>
      <c r="C40" s="396"/>
      <c r="D40" s="397"/>
      <c r="E40" s="420" t="s">
        <v>167</v>
      </c>
      <c r="F40" s="421"/>
      <c r="G40" s="84">
        <v>2</v>
      </c>
      <c r="H40" s="114">
        <v>200</v>
      </c>
      <c r="I40" s="87">
        <f t="shared" si="1"/>
        <v>400</v>
      </c>
    </row>
    <row r="41" spans="1:12" x14ac:dyDescent="0.25">
      <c r="A41" s="83">
        <v>5</v>
      </c>
      <c r="B41" s="395" t="s">
        <v>171</v>
      </c>
      <c r="C41" s="396"/>
      <c r="D41" s="397"/>
      <c r="E41" s="420" t="s">
        <v>167</v>
      </c>
      <c r="F41" s="421"/>
      <c r="G41" s="84"/>
      <c r="H41" s="116">
        <v>200</v>
      </c>
      <c r="I41" s="87">
        <f t="shared" si="1"/>
        <v>0</v>
      </c>
    </row>
    <row r="42" spans="1:12" x14ac:dyDescent="0.25">
      <c r="A42" s="83">
        <v>6</v>
      </c>
      <c r="B42" s="395" t="s">
        <v>172</v>
      </c>
      <c r="C42" s="396"/>
      <c r="D42" s="397"/>
      <c r="E42" s="420" t="s">
        <v>167</v>
      </c>
      <c r="F42" s="421"/>
      <c r="G42" s="84"/>
      <c r="H42" s="116">
        <v>140</v>
      </c>
      <c r="I42" s="87">
        <f t="shared" si="1"/>
        <v>0</v>
      </c>
    </row>
    <row r="43" spans="1:12" x14ac:dyDescent="0.25">
      <c r="A43" s="83"/>
      <c r="B43" s="395"/>
      <c r="C43" s="396"/>
      <c r="D43" s="397"/>
      <c r="E43" s="91"/>
      <c r="F43" s="58"/>
      <c r="G43" s="58"/>
      <c r="H43" s="74"/>
      <c r="I43" s="87"/>
    </row>
    <row r="44" spans="1:12" x14ac:dyDescent="0.25">
      <c r="A44" s="72"/>
      <c r="B44" s="395"/>
      <c r="C44" s="396"/>
      <c r="D44" s="397"/>
      <c r="F44" s="58"/>
      <c r="G44" s="58"/>
      <c r="H44" s="74"/>
      <c r="I44" s="87"/>
    </row>
    <row r="45" spans="1:12" x14ac:dyDescent="0.25">
      <c r="A45" s="92"/>
      <c r="B45" s="398"/>
      <c r="C45" s="399"/>
      <c r="D45" s="400"/>
      <c r="E45" s="60"/>
      <c r="F45" s="61"/>
      <c r="G45" s="58"/>
      <c r="H45" s="76"/>
      <c r="I45" s="87"/>
    </row>
    <row r="46" spans="1:12" x14ac:dyDescent="0.25">
      <c r="A46" s="422" t="s">
        <v>173</v>
      </c>
      <c r="B46" s="423"/>
      <c r="C46" s="423"/>
      <c r="D46" s="423"/>
      <c r="E46" s="423"/>
      <c r="F46" s="423"/>
      <c r="G46" s="423"/>
      <c r="H46" s="424"/>
      <c r="I46" s="93">
        <f>SUM(I37:I45)</f>
        <v>1300</v>
      </c>
    </row>
    <row r="47" spans="1:12" x14ac:dyDescent="0.25">
      <c r="A47" s="401" t="s">
        <v>174</v>
      </c>
      <c r="B47" s="402"/>
      <c r="C47" s="402"/>
      <c r="D47" s="402"/>
      <c r="E47" s="402"/>
      <c r="F47" s="402"/>
      <c r="G47" s="402"/>
      <c r="H47" s="402"/>
      <c r="I47" s="403"/>
    </row>
    <row r="48" spans="1:12" x14ac:dyDescent="0.25">
      <c r="A48" s="78" t="s">
        <v>175</v>
      </c>
      <c r="B48" s="404" t="s">
        <v>176</v>
      </c>
      <c r="C48" s="405"/>
      <c r="D48" s="406"/>
      <c r="E48" s="404" t="s">
        <v>177</v>
      </c>
      <c r="F48" s="406"/>
      <c r="G48" s="94" t="s">
        <v>178</v>
      </c>
      <c r="H48" s="94" t="s">
        <v>150</v>
      </c>
      <c r="I48" s="95" t="s">
        <v>151</v>
      </c>
    </row>
    <row r="49" spans="1:12" x14ac:dyDescent="0.25">
      <c r="A49" s="83">
        <v>1</v>
      </c>
      <c r="B49" s="407" t="s">
        <v>244</v>
      </c>
      <c r="C49" s="408"/>
      <c r="D49" s="409"/>
      <c r="E49" s="410"/>
      <c r="F49" s="411"/>
      <c r="G49" s="84"/>
      <c r="H49" s="96"/>
      <c r="I49" s="87"/>
    </row>
    <row r="50" spans="1:12" x14ac:dyDescent="0.25">
      <c r="A50" s="83"/>
      <c r="B50" s="417" t="s">
        <v>199</v>
      </c>
      <c r="C50" s="418"/>
      <c r="D50" s="419"/>
      <c r="E50" s="420">
        <v>1</v>
      </c>
      <c r="F50" s="421"/>
      <c r="G50" s="84">
        <v>1.9</v>
      </c>
      <c r="H50" s="96">
        <v>5</v>
      </c>
      <c r="I50" s="87">
        <f>H50*G50</f>
        <v>9.5</v>
      </c>
    </row>
    <row r="51" spans="1:12" x14ac:dyDescent="0.25">
      <c r="A51" s="97"/>
      <c r="B51" s="412"/>
      <c r="C51" s="413"/>
      <c r="D51" s="414"/>
      <c r="E51" s="415"/>
      <c r="F51" s="416"/>
      <c r="G51" s="84"/>
      <c r="H51" s="96"/>
      <c r="I51" s="87"/>
    </row>
    <row r="52" spans="1:12" x14ac:dyDescent="0.25">
      <c r="A52" s="422" t="s">
        <v>181</v>
      </c>
      <c r="B52" s="423"/>
      <c r="C52" s="423"/>
      <c r="D52" s="423"/>
      <c r="E52" s="423"/>
      <c r="F52" s="423"/>
      <c r="G52" s="423"/>
      <c r="H52" s="424"/>
      <c r="I52" s="98">
        <f>SUM(I49:I51)</f>
        <v>9.5</v>
      </c>
    </row>
    <row r="53" spans="1:12" x14ac:dyDescent="0.25">
      <c r="A53" s="99"/>
      <c r="B53" s="100"/>
      <c r="C53" s="100"/>
      <c r="D53" s="100"/>
      <c r="E53" s="100"/>
      <c r="F53" s="101"/>
      <c r="G53" s="102"/>
      <c r="H53" s="102"/>
      <c r="I53" s="103"/>
      <c r="L53" s="55"/>
    </row>
    <row r="54" spans="1:12" x14ac:dyDescent="0.25">
      <c r="A54" s="390"/>
      <c r="B54" s="391"/>
      <c r="C54" s="391"/>
      <c r="D54" s="391"/>
      <c r="E54" s="391"/>
      <c r="F54" s="104"/>
      <c r="G54" s="394" t="s">
        <v>182</v>
      </c>
      <c r="H54" s="391"/>
      <c r="I54" s="105">
        <f>I52+I46+I34+I21</f>
        <v>1436</v>
      </c>
    </row>
    <row r="55" spans="1:12" x14ac:dyDescent="0.25">
      <c r="A55" s="390"/>
      <c r="B55" s="391"/>
      <c r="C55" s="391"/>
      <c r="D55" s="391"/>
      <c r="E55" s="391"/>
      <c r="F55" s="58"/>
      <c r="G55" s="106"/>
      <c r="H55" s="107"/>
      <c r="I55" s="108"/>
    </row>
    <row r="56" spans="1:12" ht="15.75" thickBot="1" x14ac:dyDescent="0.3">
      <c r="A56" s="390"/>
      <c r="B56" s="391"/>
      <c r="C56" s="391"/>
      <c r="D56" s="391"/>
      <c r="E56" s="391"/>
      <c r="F56" s="58"/>
      <c r="G56" s="444" t="s">
        <v>183</v>
      </c>
      <c r="H56" s="445"/>
      <c r="I56" s="117">
        <f>I54+I55</f>
        <v>1436</v>
      </c>
    </row>
    <row r="57" spans="1:12" ht="16.5" thickTop="1" thickBot="1" x14ac:dyDescent="0.3">
      <c r="A57" s="109"/>
      <c r="B57" s="110"/>
      <c r="C57" s="392"/>
      <c r="D57" s="393"/>
      <c r="E57" s="393"/>
      <c r="F57" s="393"/>
      <c r="G57" s="111"/>
      <c r="H57" s="111"/>
      <c r="I57" s="112"/>
    </row>
    <row r="59" spans="1:12" x14ac:dyDescent="0.25">
      <c r="A59" s="55"/>
      <c r="B59" s="55"/>
    </row>
  </sheetData>
  <mergeCells count="69">
    <mergeCell ref="C57:F57"/>
    <mergeCell ref="B51:D51"/>
    <mergeCell ref="E51:F51"/>
    <mergeCell ref="A52:H52"/>
    <mergeCell ref="A54:B54"/>
    <mergeCell ref="C54:E54"/>
    <mergeCell ref="G54:H54"/>
    <mergeCell ref="A55:B55"/>
    <mergeCell ref="C55:E55"/>
    <mergeCell ref="A56:B56"/>
    <mergeCell ref="C56:E56"/>
    <mergeCell ref="G56:H56"/>
    <mergeCell ref="B50:D50"/>
    <mergeCell ref="E50:F50"/>
    <mergeCell ref="B42:D42"/>
    <mergeCell ref="E42:F42"/>
    <mergeCell ref="B43:D43"/>
    <mergeCell ref="B44:D44"/>
    <mergeCell ref="B45:D45"/>
    <mergeCell ref="A46:H46"/>
    <mergeCell ref="A47:I47"/>
    <mergeCell ref="B48:D48"/>
    <mergeCell ref="E48:F48"/>
    <mergeCell ref="B49:D49"/>
    <mergeCell ref="E49:F49"/>
    <mergeCell ref="B39:D39"/>
    <mergeCell ref="E39:F39"/>
    <mergeCell ref="B40:D40"/>
    <mergeCell ref="E40:F40"/>
    <mergeCell ref="B41:D41"/>
    <mergeCell ref="E41:F41"/>
    <mergeCell ref="B36:D36"/>
    <mergeCell ref="E36:F36"/>
    <mergeCell ref="B37:D37"/>
    <mergeCell ref="E37:F37"/>
    <mergeCell ref="B38:D38"/>
    <mergeCell ref="E38:F38"/>
    <mergeCell ref="A35:I35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H33"/>
    <mergeCell ref="A34:H34"/>
    <mergeCell ref="B23:E23"/>
    <mergeCell ref="F12:G12"/>
    <mergeCell ref="H12:I12"/>
    <mergeCell ref="F14:G14"/>
    <mergeCell ref="H14:I14"/>
    <mergeCell ref="A15:I15"/>
    <mergeCell ref="A16:I16"/>
    <mergeCell ref="B18:D18"/>
    <mergeCell ref="B19:D19"/>
    <mergeCell ref="B20:D20"/>
    <mergeCell ref="A21:H21"/>
    <mergeCell ref="A22:I22"/>
    <mergeCell ref="H13:I13"/>
    <mergeCell ref="F11:G11"/>
    <mergeCell ref="H11:I11"/>
    <mergeCell ref="A9:E9"/>
    <mergeCell ref="F9:G9"/>
    <mergeCell ref="H9:I9"/>
    <mergeCell ref="F10:G10"/>
    <mergeCell ref="H10:I10"/>
  </mergeCells>
  <pageMargins left="0.7" right="0.7" top="0.75" bottom="0.75" header="0.3" footer="0.3"/>
  <pageSetup scale="80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M59"/>
  <sheetViews>
    <sheetView topLeftCell="A28" workbookViewId="0">
      <selection activeCell="A45" sqref="A45"/>
    </sheetView>
  </sheetViews>
  <sheetFormatPr defaultRowHeight="15" x14ac:dyDescent="0.25"/>
  <cols>
    <col min="1" max="1" width="12" bestFit="1" customWidth="1"/>
    <col min="4" max="4" width="20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>
        <v>14</v>
      </c>
      <c r="I9" s="442"/>
    </row>
    <row r="10" spans="1:13" x14ac:dyDescent="0.25">
      <c r="A10" s="57" t="s">
        <v>130</v>
      </c>
      <c r="B10" s="55"/>
      <c r="E10" s="58"/>
      <c r="F10" s="428" t="s">
        <v>131</v>
      </c>
      <c r="G10" s="429"/>
      <c r="H10" s="443" t="s">
        <v>245</v>
      </c>
      <c r="I10" s="431"/>
    </row>
    <row r="11" spans="1:13" x14ac:dyDescent="0.25">
      <c r="A11" s="57" t="s">
        <v>132</v>
      </c>
      <c r="B11" s="55"/>
      <c r="E11" s="58"/>
      <c r="F11" s="428" t="s">
        <v>133</v>
      </c>
      <c r="G11" s="429"/>
      <c r="H11" s="430" t="s">
        <v>246</v>
      </c>
      <c r="I11" s="431"/>
    </row>
    <row r="12" spans="1:13" x14ac:dyDescent="0.25">
      <c r="A12" s="57" t="s">
        <v>135</v>
      </c>
      <c r="B12" s="55"/>
      <c r="E12" s="58"/>
      <c r="F12" s="428" t="s">
        <v>136</v>
      </c>
      <c r="G12" s="429"/>
      <c r="H12" s="430">
        <v>43167</v>
      </c>
      <c r="I12" s="431"/>
    </row>
    <row r="13" spans="1:13" x14ac:dyDescent="0.25">
      <c r="A13" s="57" t="s">
        <v>137</v>
      </c>
      <c r="B13" s="55"/>
      <c r="E13" s="58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E14" s="58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434" t="s">
        <v>247</v>
      </c>
      <c r="B15" s="435"/>
      <c r="C15" s="435"/>
      <c r="D15" s="435"/>
      <c r="E15" s="435"/>
      <c r="F15" s="435"/>
      <c r="G15" s="435"/>
      <c r="H15" s="435"/>
      <c r="I15" s="436"/>
    </row>
    <row r="16" spans="1:13" ht="15.75" thickBot="1" x14ac:dyDescent="0.3">
      <c r="A16" s="437" t="s">
        <v>144</v>
      </c>
      <c r="B16" s="438"/>
      <c r="C16" s="438"/>
      <c r="D16" s="438"/>
      <c r="E16" s="438"/>
      <c r="F16" s="438"/>
      <c r="G16" s="438"/>
      <c r="H16" s="438"/>
      <c r="I16" s="439"/>
    </row>
    <row r="17" spans="1:12" x14ac:dyDescent="0.25">
      <c r="A17" s="62" t="s">
        <v>145</v>
      </c>
      <c r="B17" s="63" t="s">
        <v>146</v>
      </c>
      <c r="C17" s="63"/>
      <c r="D17" s="64"/>
      <c r="E17" s="65" t="s">
        <v>147</v>
      </c>
      <c r="F17" s="65" t="s">
        <v>148</v>
      </c>
      <c r="G17" s="65" t="s">
        <v>149</v>
      </c>
      <c r="H17" s="65" t="s">
        <v>150</v>
      </c>
      <c r="I17" s="66" t="s">
        <v>151</v>
      </c>
    </row>
    <row r="18" spans="1:12" x14ac:dyDescent="0.25">
      <c r="A18" s="67"/>
      <c r="B18" s="410"/>
      <c r="C18" s="432"/>
      <c r="D18" s="411"/>
      <c r="E18" s="68"/>
      <c r="F18" s="69"/>
      <c r="G18" s="68"/>
      <c r="H18" s="70"/>
      <c r="I18" s="71">
        <f>SUM(G18*H18)</f>
        <v>0</v>
      </c>
    </row>
    <row r="19" spans="1:12" x14ac:dyDescent="0.25">
      <c r="A19" s="72"/>
      <c r="B19" s="420"/>
      <c r="C19" s="359"/>
      <c r="D19" s="421"/>
      <c r="E19" s="73"/>
      <c r="F19" s="58"/>
      <c r="G19" s="73"/>
      <c r="H19" s="74"/>
      <c r="I19" s="71">
        <f t="shared" ref="I19:I20" si="0">SUM(G19*H19)</f>
        <v>0</v>
      </c>
    </row>
    <row r="20" spans="1:12" x14ac:dyDescent="0.25">
      <c r="A20" s="72"/>
      <c r="B20" s="415"/>
      <c r="C20" s="433"/>
      <c r="D20" s="416"/>
      <c r="E20" s="73"/>
      <c r="F20" s="58"/>
      <c r="G20" s="75"/>
      <c r="H20" s="76"/>
      <c r="I20" s="77">
        <f t="shared" si="0"/>
        <v>0</v>
      </c>
    </row>
    <row r="21" spans="1:12" x14ac:dyDescent="0.25">
      <c r="A21" s="422" t="s">
        <v>152</v>
      </c>
      <c r="B21" s="423"/>
      <c r="C21" s="423"/>
      <c r="D21" s="423"/>
      <c r="E21" s="423"/>
      <c r="F21" s="423"/>
      <c r="G21" s="423"/>
      <c r="H21" s="424"/>
      <c r="I21" s="71">
        <f>SUM(I18:I20)</f>
        <v>0</v>
      </c>
    </row>
    <row r="22" spans="1:12" x14ac:dyDescent="0.25">
      <c r="A22" s="401" t="s">
        <v>153</v>
      </c>
      <c r="B22" s="402"/>
      <c r="C22" s="402"/>
      <c r="D22" s="402"/>
      <c r="E22" s="402"/>
      <c r="F22" s="402"/>
      <c r="G22" s="402"/>
      <c r="H22" s="402"/>
      <c r="I22" s="403"/>
    </row>
    <row r="23" spans="1:12" x14ac:dyDescent="0.25">
      <c r="A23" s="78" t="s">
        <v>154</v>
      </c>
      <c r="B23" s="404" t="s">
        <v>228</v>
      </c>
      <c r="C23" s="405"/>
      <c r="D23" s="405"/>
      <c r="E23" s="405"/>
      <c r="F23" s="80"/>
      <c r="G23" s="136" t="s">
        <v>149</v>
      </c>
      <c r="H23" s="94" t="s">
        <v>150</v>
      </c>
      <c r="I23" s="95" t="s">
        <v>151</v>
      </c>
    </row>
    <row r="24" spans="1:12" x14ac:dyDescent="0.25">
      <c r="A24" s="83">
        <v>1</v>
      </c>
      <c r="B24" s="407" t="s">
        <v>248</v>
      </c>
      <c r="C24" s="408"/>
      <c r="D24" s="408"/>
      <c r="E24" s="408"/>
      <c r="F24" s="139"/>
      <c r="G24" s="139">
        <v>1</v>
      </c>
      <c r="H24" s="140">
        <v>254.18</v>
      </c>
      <c r="I24" s="87">
        <f>H24*G24</f>
        <v>254.18</v>
      </c>
    </row>
    <row r="25" spans="1:12" x14ac:dyDescent="0.25">
      <c r="A25" s="83">
        <v>2</v>
      </c>
      <c r="B25" s="417" t="s">
        <v>249</v>
      </c>
      <c r="C25" s="418"/>
      <c r="D25" s="418"/>
      <c r="E25" s="418"/>
      <c r="F25" s="119"/>
      <c r="G25" s="84">
        <v>1</v>
      </c>
      <c r="H25" s="140">
        <v>250.12</v>
      </c>
      <c r="I25" s="87">
        <f>H25*G25</f>
        <v>250.12</v>
      </c>
    </row>
    <row r="26" spans="1:12" x14ac:dyDescent="0.25">
      <c r="A26" s="83">
        <v>3</v>
      </c>
      <c r="B26" s="417" t="s">
        <v>250</v>
      </c>
      <c r="C26" s="418"/>
      <c r="D26" s="418"/>
      <c r="E26" s="418"/>
      <c r="F26" s="119"/>
      <c r="G26" s="119">
        <v>15</v>
      </c>
      <c r="H26" s="140">
        <v>39.81</v>
      </c>
      <c r="I26" s="87">
        <f>H26*G26</f>
        <v>597.15000000000009</v>
      </c>
    </row>
    <row r="27" spans="1:12" x14ac:dyDescent="0.25">
      <c r="A27" s="83">
        <v>4</v>
      </c>
      <c r="B27" s="417" t="s">
        <v>251</v>
      </c>
      <c r="C27" s="418"/>
      <c r="D27" s="418"/>
      <c r="E27" s="418"/>
      <c r="F27" s="119"/>
      <c r="G27" s="119">
        <v>1</v>
      </c>
      <c r="H27" s="140">
        <v>1646.25</v>
      </c>
      <c r="I27" s="87">
        <f t="shared" ref="I27:I30" si="1">H27*G27</f>
        <v>1646.25</v>
      </c>
    </row>
    <row r="28" spans="1:12" x14ac:dyDescent="0.25">
      <c r="A28" s="83">
        <v>5</v>
      </c>
      <c r="B28" s="417" t="s">
        <v>252</v>
      </c>
      <c r="C28" s="418"/>
      <c r="D28" s="418"/>
      <c r="E28" s="418"/>
      <c r="F28" s="119"/>
      <c r="G28" s="119">
        <v>2</v>
      </c>
      <c r="H28" s="140">
        <v>18.899999999999999</v>
      </c>
      <c r="I28" s="87">
        <f t="shared" si="1"/>
        <v>37.799999999999997</v>
      </c>
    </row>
    <row r="29" spans="1:12" x14ac:dyDescent="0.25">
      <c r="A29" s="83"/>
      <c r="B29" s="420"/>
      <c r="C29" s="359"/>
      <c r="D29" s="359"/>
      <c r="E29" s="359"/>
      <c r="F29" s="58"/>
      <c r="G29" s="119"/>
      <c r="H29" s="140"/>
      <c r="I29" s="87">
        <f t="shared" si="1"/>
        <v>0</v>
      </c>
    </row>
    <row r="30" spans="1:12" x14ac:dyDescent="0.25">
      <c r="A30" s="83"/>
      <c r="B30" s="420"/>
      <c r="C30" s="359"/>
      <c r="D30" s="359"/>
      <c r="E30" s="359"/>
      <c r="F30" s="58"/>
      <c r="G30" s="119"/>
      <c r="H30" s="140"/>
      <c r="I30" s="87">
        <f t="shared" si="1"/>
        <v>0</v>
      </c>
    </row>
    <row r="31" spans="1:12" x14ac:dyDescent="0.25">
      <c r="A31" s="83"/>
      <c r="B31" s="412"/>
      <c r="C31" s="413"/>
      <c r="D31" s="413"/>
      <c r="E31" s="413"/>
      <c r="F31" s="61"/>
      <c r="G31" s="120"/>
      <c r="H31" s="86"/>
      <c r="I31" s="87"/>
      <c r="L31" s="88"/>
    </row>
    <row r="32" spans="1:12" x14ac:dyDescent="0.25">
      <c r="A32" s="455" t="s">
        <v>229</v>
      </c>
      <c r="B32" s="423"/>
      <c r="C32" s="423"/>
      <c r="D32" s="423"/>
      <c r="E32" s="423"/>
      <c r="F32" s="423"/>
      <c r="G32" s="423"/>
      <c r="H32" s="424"/>
      <c r="I32" s="141">
        <f>SUM(I24:I31)</f>
        <v>2785.5</v>
      </c>
      <c r="L32" s="88"/>
    </row>
    <row r="33" spans="1:12" x14ac:dyDescent="0.25">
      <c r="A33" s="422" t="s">
        <v>230</v>
      </c>
      <c r="B33" s="423"/>
      <c r="C33" s="423"/>
      <c r="D33" s="423"/>
      <c r="E33" s="423"/>
      <c r="F33" s="423"/>
      <c r="G33" s="423"/>
      <c r="H33" s="424"/>
      <c r="I33" s="142">
        <f>I32*0.15</f>
        <v>417.82499999999999</v>
      </c>
      <c r="L33" s="88"/>
    </row>
    <row r="34" spans="1:12" x14ac:dyDescent="0.25">
      <c r="A34" s="422" t="s">
        <v>231</v>
      </c>
      <c r="B34" s="423"/>
      <c r="C34" s="423"/>
      <c r="D34" s="423"/>
      <c r="E34" s="423"/>
      <c r="F34" s="423"/>
      <c r="G34" s="423"/>
      <c r="H34" s="424"/>
      <c r="I34" s="89">
        <f>I32+I33</f>
        <v>3203.3249999999998</v>
      </c>
    </row>
    <row r="35" spans="1:12" x14ac:dyDescent="0.25">
      <c r="A35" s="401" t="s">
        <v>163</v>
      </c>
      <c r="B35" s="402"/>
      <c r="C35" s="402"/>
      <c r="D35" s="402"/>
      <c r="E35" s="402"/>
      <c r="F35" s="402"/>
      <c r="G35" s="402"/>
      <c r="H35" s="402"/>
      <c r="I35" s="403"/>
    </row>
    <row r="36" spans="1:12" x14ac:dyDescent="0.25">
      <c r="A36" s="78" t="s">
        <v>164</v>
      </c>
      <c r="B36" s="404" t="s">
        <v>165</v>
      </c>
      <c r="C36" s="405"/>
      <c r="D36" s="406"/>
      <c r="E36" s="404" t="s">
        <v>147</v>
      </c>
      <c r="F36" s="406"/>
      <c r="G36" s="80" t="s">
        <v>149</v>
      </c>
      <c r="H36" s="81" t="s">
        <v>150</v>
      </c>
      <c r="I36" s="82" t="s">
        <v>151</v>
      </c>
    </row>
    <row r="37" spans="1:12" x14ac:dyDescent="0.25">
      <c r="A37" s="83">
        <v>1</v>
      </c>
      <c r="B37" s="425" t="s">
        <v>166</v>
      </c>
      <c r="C37" s="426"/>
      <c r="D37" s="427"/>
      <c r="E37" s="410" t="s">
        <v>167</v>
      </c>
      <c r="F37" s="411"/>
      <c r="G37" s="115">
        <v>6</v>
      </c>
      <c r="H37" s="113">
        <v>450</v>
      </c>
      <c r="I37" s="90">
        <f>SUM(G37*H37)</f>
        <v>2700</v>
      </c>
    </row>
    <row r="38" spans="1:12" x14ac:dyDescent="0.25">
      <c r="A38" s="83">
        <v>2</v>
      </c>
      <c r="B38" s="395" t="s">
        <v>168</v>
      </c>
      <c r="C38" s="396"/>
      <c r="D38" s="397"/>
      <c r="E38" s="420" t="s">
        <v>167</v>
      </c>
      <c r="F38" s="421"/>
      <c r="G38" s="84"/>
      <c r="H38" s="114">
        <v>350</v>
      </c>
      <c r="I38" s="87">
        <f t="shared" ref="I38:I42" si="2">SUM(G38*H38)</f>
        <v>0</v>
      </c>
    </row>
    <row r="39" spans="1:12" x14ac:dyDescent="0.25">
      <c r="A39" s="83">
        <v>3</v>
      </c>
      <c r="B39" s="395" t="s">
        <v>169</v>
      </c>
      <c r="C39" s="396"/>
      <c r="D39" s="397"/>
      <c r="E39" s="420" t="s">
        <v>167</v>
      </c>
      <c r="F39" s="421"/>
      <c r="G39" s="84"/>
      <c r="H39" s="114">
        <v>300</v>
      </c>
      <c r="I39" s="87">
        <f t="shared" si="2"/>
        <v>0</v>
      </c>
    </row>
    <row r="40" spans="1:12" x14ac:dyDescent="0.25">
      <c r="A40" s="83">
        <v>4</v>
      </c>
      <c r="B40" s="395" t="s">
        <v>170</v>
      </c>
      <c r="C40" s="396"/>
      <c r="D40" s="397"/>
      <c r="E40" s="420" t="s">
        <v>167</v>
      </c>
      <c r="F40" s="421"/>
      <c r="G40" s="84">
        <v>6</v>
      </c>
      <c r="H40" s="114">
        <v>200</v>
      </c>
      <c r="I40" s="87">
        <f t="shared" si="2"/>
        <v>1200</v>
      </c>
    </row>
    <row r="41" spans="1:12" x14ac:dyDescent="0.25">
      <c r="A41" s="83">
        <v>5</v>
      </c>
      <c r="B41" s="395" t="s">
        <v>171</v>
      </c>
      <c r="C41" s="396"/>
      <c r="D41" s="397"/>
      <c r="E41" s="420" t="s">
        <v>167</v>
      </c>
      <c r="F41" s="421"/>
      <c r="G41" s="84"/>
      <c r="H41" s="116">
        <v>200</v>
      </c>
      <c r="I41" s="87">
        <f t="shared" si="2"/>
        <v>0</v>
      </c>
    </row>
    <row r="42" spans="1:12" x14ac:dyDescent="0.25">
      <c r="A42" s="83">
        <v>6</v>
      </c>
      <c r="B42" s="395" t="s">
        <v>172</v>
      </c>
      <c r="C42" s="396"/>
      <c r="D42" s="397"/>
      <c r="E42" s="420" t="s">
        <v>167</v>
      </c>
      <c r="F42" s="421"/>
      <c r="G42" s="84"/>
      <c r="H42" s="116">
        <v>140</v>
      </c>
      <c r="I42" s="87">
        <f t="shared" si="2"/>
        <v>0</v>
      </c>
    </row>
    <row r="43" spans="1:12" x14ac:dyDescent="0.25">
      <c r="A43" s="83"/>
      <c r="B43" s="395"/>
      <c r="C43" s="396"/>
      <c r="D43" s="397"/>
      <c r="E43" s="91"/>
      <c r="F43" s="58"/>
      <c r="G43" s="58"/>
      <c r="H43" s="74"/>
      <c r="I43" s="87"/>
    </row>
    <row r="44" spans="1:12" x14ac:dyDescent="0.25">
      <c r="A44" s="72"/>
      <c r="B44" s="395"/>
      <c r="C44" s="396"/>
      <c r="D44" s="397"/>
      <c r="F44" s="58"/>
      <c r="G44" s="58"/>
      <c r="H44" s="74"/>
      <c r="I44" s="87"/>
    </row>
    <row r="45" spans="1:12" x14ac:dyDescent="0.25">
      <c r="A45" s="92"/>
      <c r="B45" s="398"/>
      <c r="C45" s="399"/>
      <c r="D45" s="400"/>
      <c r="E45" s="60"/>
      <c r="F45" s="61"/>
      <c r="G45" s="58"/>
      <c r="H45" s="76"/>
      <c r="I45" s="87"/>
    </row>
    <row r="46" spans="1:12" x14ac:dyDescent="0.25">
      <c r="A46" s="422" t="s">
        <v>173</v>
      </c>
      <c r="B46" s="423"/>
      <c r="C46" s="423"/>
      <c r="D46" s="423"/>
      <c r="E46" s="423"/>
      <c r="F46" s="423"/>
      <c r="G46" s="423"/>
      <c r="H46" s="424"/>
      <c r="I46" s="93">
        <f>SUM(I37:I45)</f>
        <v>3900</v>
      </c>
    </row>
    <row r="47" spans="1:12" x14ac:dyDescent="0.25">
      <c r="A47" s="401" t="s">
        <v>174</v>
      </c>
      <c r="B47" s="402"/>
      <c r="C47" s="402"/>
      <c r="D47" s="402"/>
      <c r="E47" s="402"/>
      <c r="F47" s="402"/>
      <c r="G47" s="402"/>
      <c r="H47" s="402"/>
      <c r="I47" s="403"/>
    </row>
    <row r="48" spans="1:12" x14ac:dyDescent="0.25">
      <c r="A48" s="78" t="s">
        <v>175</v>
      </c>
      <c r="B48" s="404" t="s">
        <v>176</v>
      </c>
      <c r="C48" s="405"/>
      <c r="D48" s="406"/>
      <c r="E48" s="404" t="s">
        <v>177</v>
      </c>
      <c r="F48" s="406"/>
      <c r="G48" s="94" t="s">
        <v>178</v>
      </c>
      <c r="H48" s="94" t="s">
        <v>150</v>
      </c>
      <c r="I48" s="95" t="s">
        <v>151</v>
      </c>
    </row>
    <row r="49" spans="1:12" x14ac:dyDescent="0.25">
      <c r="A49" s="83">
        <v>1</v>
      </c>
      <c r="B49" s="407" t="s">
        <v>253</v>
      </c>
      <c r="C49" s="408"/>
      <c r="D49" s="409"/>
      <c r="E49" s="410"/>
      <c r="F49" s="411"/>
      <c r="G49" s="84"/>
      <c r="H49" s="96"/>
      <c r="I49" s="87"/>
    </row>
    <row r="50" spans="1:12" x14ac:dyDescent="0.25">
      <c r="A50" s="83"/>
      <c r="B50" s="417" t="s">
        <v>199</v>
      </c>
      <c r="C50" s="418"/>
      <c r="D50" s="419"/>
      <c r="E50" s="420">
        <v>1</v>
      </c>
      <c r="F50" s="421"/>
      <c r="G50" s="84">
        <v>28.6</v>
      </c>
      <c r="H50" s="96">
        <v>5</v>
      </c>
      <c r="I50" s="87">
        <f>H50*G50</f>
        <v>143</v>
      </c>
    </row>
    <row r="51" spans="1:12" x14ac:dyDescent="0.25">
      <c r="A51" s="97"/>
      <c r="B51" s="412"/>
      <c r="C51" s="413"/>
      <c r="D51" s="414"/>
      <c r="E51" s="415"/>
      <c r="F51" s="416"/>
      <c r="G51" s="84"/>
      <c r="H51" s="96"/>
      <c r="I51" s="87"/>
    </row>
    <row r="52" spans="1:12" x14ac:dyDescent="0.25">
      <c r="A52" s="422" t="s">
        <v>181</v>
      </c>
      <c r="B52" s="423"/>
      <c r="C52" s="423"/>
      <c r="D52" s="423"/>
      <c r="E52" s="423"/>
      <c r="F52" s="423"/>
      <c r="G52" s="423"/>
      <c r="H52" s="424"/>
      <c r="I52" s="98">
        <f>SUM(I49:I51)</f>
        <v>143</v>
      </c>
    </row>
    <row r="53" spans="1:12" x14ac:dyDescent="0.25">
      <c r="A53" s="99"/>
      <c r="B53" s="100"/>
      <c r="C53" s="100"/>
      <c r="D53" s="100"/>
      <c r="E53" s="100"/>
      <c r="F53" s="101"/>
      <c r="G53" s="102"/>
      <c r="H53" s="102"/>
      <c r="I53" s="103"/>
      <c r="L53" s="55"/>
    </row>
    <row r="54" spans="1:12" x14ac:dyDescent="0.25">
      <c r="A54" s="390"/>
      <c r="B54" s="391"/>
      <c r="C54" s="391"/>
      <c r="D54" s="391"/>
      <c r="E54" s="391"/>
      <c r="F54" s="104"/>
      <c r="G54" s="394" t="s">
        <v>182</v>
      </c>
      <c r="H54" s="391"/>
      <c r="I54" s="105">
        <f>I52+I46+I34+I21</f>
        <v>7246.3249999999998</v>
      </c>
    </row>
    <row r="55" spans="1:12" x14ac:dyDescent="0.25">
      <c r="A55" s="390"/>
      <c r="B55" s="391"/>
      <c r="C55" s="391"/>
      <c r="D55" s="391"/>
      <c r="E55" s="391"/>
      <c r="F55" s="58"/>
      <c r="G55" s="106"/>
      <c r="H55" s="107"/>
      <c r="I55" s="108"/>
    </row>
    <row r="56" spans="1:12" ht="15.75" thickBot="1" x14ac:dyDescent="0.3">
      <c r="A56" s="390"/>
      <c r="B56" s="391"/>
      <c r="C56" s="391"/>
      <c r="D56" s="391"/>
      <c r="E56" s="391"/>
      <c r="F56" s="58"/>
      <c r="G56" s="444" t="s">
        <v>183</v>
      </c>
      <c r="H56" s="445"/>
      <c r="I56" s="117">
        <f>I54+I55</f>
        <v>7246.3249999999998</v>
      </c>
    </row>
    <row r="57" spans="1:12" ht="16.5" thickTop="1" thickBot="1" x14ac:dyDescent="0.3">
      <c r="A57" s="109"/>
      <c r="B57" s="110"/>
      <c r="C57" s="392"/>
      <c r="D57" s="393"/>
      <c r="E57" s="393"/>
      <c r="F57" s="393"/>
      <c r="G57" s="111"/>
      <c r="H57" s="111"/>
      <c r="I57" s="112"/>
    </row>
    <row r="59" spans="1:12" x14ac:dyDescent="0.25">
      <c r="A59" s="55"/>
      <c r="B59" s="55"/>
    </row>
  </sheetData>
  <mergeCells count="69">
    <mergeCell ref="C57:F57"/>
    <mergeCell ref="B51:D51"/>
    <mergeCell ref="E51:F51"/>
    <mergeCell ref="A52:H52"/>
    <mergeCell ref="A54:B54"/>
    <mergeCell ref="C54:E54"/>
    <mergeCell ref="G54:H54"/>
    <mergeCell ref="A55:B55"/>
    <mergeCell ref="C55:E55"/>
    <mergeCell ref="A56:B56"/>
    <mergeCell ref="C56:E56"/>
    <mergeCell ref="G56:H56"/>
    <mergeCell ref="B50:D50"/>
    <mergeCell ref="E50:F50"/>
    <mergeCell ref="B42:D42"/>
    <mergeCell ref="E42:F42"/>
    <mergeCell ref="B43:D43"/>
    <mergeCell ref="B44:D44"/>
    <mergeCell ref="B45:D45"/>
    <mergeCell ref="A46:H46"/>
    <mergeCell ref="A47:I47"/>
    <mergeCell ref="B48:D48"/>
    <mergeCell ref="E48:F48"/>
    <mergeCell ref="B49:D49"/>
    <mergeCell ref="E49:F49"/>
    <mergeCell ref="B39:D39"/>
    <mergeCell ref="E39:F39"/>
    <mergeCell ref="B40:D40"/>
    <mergeCell ref="E40:F40"/>
    <mergeCell ref="B41:D41"/>
    <mergeCell ref="E41:F41"/>
    <mergeCell ref="B36:D36"/>
    <mergeCell ref="E36:F36"/>
    <mergeCell ref="B37:D37"/>
    <mergeCell ref="E37:F37"/>
    <mergeCell ref="B38:D38"/>
    <mergeCell ref="E38:F38"/>
    <mergeCell ref="A35:I35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H33"/>
    <mergeCell ref="A34:H34"/>
    <mergeCell ref="B23:E23"/>
    <mergeCell ref="F12:G12"/>
    <mergeCell ref="H12:I12"/>
    <mergeCell ref="F14:G14"/>
    <mergeCell ref="H14:I14"/>
    <mergeCell ref="A15:I15"/>
    <mergeCell ref="A16:I16"/>
    <mergeCell ref="B18:D18"/>
    <mergeCell ref="B19:D19"/>
    <mergeCell ref="B20:D20"/>
    <mergeCell ref="A21:H21"/>
    <mergeCell ref="A22:I22"/>
    <mergeCell ref="H13:I13"/>
    <mergeCell ref="F11:G11"/>
    <mergeCell ref="H11:I11"/>
    <mergeCell ref="A9:E9"/>
    <mergeCell ref="F9:G9"/>
    <mergeCell ref="H9:I9"/>
    <mergeCell ref="F10:G10"/>
    <mergeCell ref="H10:I10"/>
  </mergeCells>
  <pageMargins left="0.7" right="0.7" top="0.75" bottom="0.75" header="0.3" footer="0.3"/>
  <pageSetup scale="80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M59"/>
  <sheetViews>
    <sheetView topLeftCell="A28" workbookViewId="0">
      <selection activeCell="A45" sqref="A45"/>
    </sheetView>
  </sheetViews>
  <sheetFormatPr defaultRowHeight="15" x14ac:dyDescent="0.25"/>
  <cols>
    <col min="1" max="1" width="12" bestFit="1" customWidth="1"/>
    <col min="4" max="4" width="20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>
        <v>15</v>
      </c>
      <c r="I9" s="442"/>
    </row>
    <row r="10" spans="1:13" x14ac:dyDescent="0.25">
      <c r="A10" s="57" t="s">
        <v>130</v>
      </c>
      <c r="B10" s="55"/>
      <c r="E10" s="58"/>
      <c r="F10" s="428" t="s">
        <v>131</v>
      </c>
      <c r="G10" s="429"/>
      <c r="H10" s="443" t="s">
        <v>254</v>
      </c>
      <c r="I10" s="431"/>
    </row>
    <row r="11" spans="1:13" x14ac:dyDescent="0.25">
      <c r="A11" s="57" t="s">
        <v>132</v>
      </c>
      <c r="B11" s="55"/>
      <c r="E11" s="58"/>
      <c r="F11" s="428" t="s">
        <v>133</v>
      </c>
      <c r="G11" s="429"/>
      <c r="H11" s="430" t="s">
        <v>210</v>
      </c>
      <c r="I11" s="431"/>
    </row>
    <row r="12" spans="1:13" x14ac:dyDescent="0.25">
      <c r="A12" s="57" t="s">
        <v>135</v>
      </c>
      <c r="B12" s="55"/>
      <c r="E12" s="58"/>
      <c r="F12" s="428" t="s">
        <v>136</v>
      </c>
      <c r="G12" s="429"/>
      <c r="H12" s="430">
        <v>44769</v>
      </c>
      <c r="I12" s="431"/>
    </row>
    <row r="13" spans="1:13" x14ac:dyDescent="0.25">
      <c r="A13" s="57" t="s">
        <v>137</v>
      </c>
      <c r="B13" s="55"/>
      <c r="E13" s="58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E14" s="58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434" t="s">
        <v>255</v>
      </c>
      <c r="B15" s="435"/>
      <c r="C15" s="435"/>
      <c r="D15" s="435"/>
      <c r="E15" s="435"/>
      <c r="F15" s="435"/>
      <c r="G15" s="435"/>
      <c r="H15" s="435"/>
      <c r="I15" s="436"/>
    </row>
    <row r="16" spans="1:13" ht="15.75" thickBot="1" x14ac:dyDescent="0.3">
      <c r="A16" s="437" t="s">
        <v>144</v>
      </c>
      <c r="B16" s="438"/>
      <c r="C16" s="438"/>
      <c r="D16" s="438"/>
      <c r="E16" s="438"/>
      <c r="F16" s="438"/>
      <c r="G16" s="438"/>
      <c r="H16" s="438"/>
      <c r="I16" s="439"/>
    </row>
    <row r="17" spans="1:12" x14ac:dyDescent="0.25">
      <c r="A17" s="62" t="s">
        <v>145</v>
      </c>
      <c r="B17" s="63" t="s">
        <v>146</v>
      </c>
      <c r="C17" s="63"/>
      <c r="D17" s="64"/>
      <c r="E17" s="65" t="s">
        <v>147</v>
      </c>
      <c r="F17" s="65" t="s">
        <v>148</v>
      </c>
      <c r="G17" s="65" t="s">
        <v>149</v>
      </c>
      <c r="H17" s="65" t="s">
        <v>150</v>
      </c>
      <c r="I17" s="66" t="s">
        <v>151</v>
      </c>
    </row>
    <row r="18" spans="1:12" x14ac:dyDescent="0.25">
      <c r="A18" s="67"/>
      <c r="B18" s="410"/>
      <c r="C18" s="432"/>
      <c r="D18" s="411"/>
      <c r="E18" s="68"/>
      <c r="F18" s="69"/>
      <c r="G18" s="68"/>
      <c r="H18" s="70"/>
      <c r="I18" s="71">
        <f>SUM(G18*H18)</f>
        <v>0</v>
      </c>
    </row>
    <row r="19" spans="1:12" x14ac:dyDescent="0.25">
      <c r="A19" s="72"/>
      <c r="B19" s="420"/>
      <c r="C19" s="359"/>
      <c r="D19" s="421"/>
      <c r="E19" s="73"/>
      <c r="F19" s="58"/>
      <c r="G19" s="73"/>
      <c r="H19" s="74"/>
      <c r="I19" s="71">
        <f t="shared" ref="I19:I20" si="0">SUM(G19*H19)</f>
        <v>0</v>
      </c>
    </row>
    <row r="20" spans="1:12" x14ac:dyDescent="0.25">
      <c r="A20" s="72"/>
      <c r="B20" s="415"/>
      <c r="C20" s="433"/>
      <c r="D20" s="416"/>
      <c r="E20" s="73"/>
      <c r="F20" s="58"/>
      <c r="G20" s="75"/>
      <c r="H20" s="76"/>
      <c r="I20" s="77">
        <f t="shared" si="0"/>
        <v>0</v>
      </c>
    </row>
    <row r="21" spans="1:12" x14ac:dyDescent="0.25">
      <c r="A21" s="422" t="s">
        <v>152</v>
      </c>
      <c r="B21" s="423"/>
      <c r="C21" s="423"/>
      <c r="D21" s="423"/>
      <c r="E21" s="423"/>
      <c r="F21" s="423"/>
      <c r="G21" s="423"/>
      <c r="H21" s="424"/>
      <c r="I21" s="71">
        <f>SUM(I18:I20)</f>
        <v>0</v>
      </c>
    </row>
    <row r="22" spans="1:12" x14ac:dyDescent="0.25">
      <c r="A22" s="401" t="s">
        <v>153</v>
      </c>
      <c r="B22" s="402"/>
      <c r="C22" s="402"/>
      <c r="D22" s="402"/>
      <c r="E22" s="402"/>
      <c r="F22" s="402"/>
      <c r="G22" s="402"/>
      <c r="H22" s="402"/>
      <c r="I22" s="403"/>
    </row>
    <row r="23" spans="1:12" x14ac:dyDescent="0.25">
      <c r="A23" s="78" t="s">
        <v>154</v>
      </c>
      <c r="B23" s="404" t="s">
        <v>228</v>
      </c>
      <c r="C23" s="405"/>
      <c r="D23" s="405"/>
      <c r="E23" s="405"/>
      <c r="F23" s="80"/>
      <c r="G23" s="136" t="s">
        <v>149</v>
      </c>
      <c r="H23" s="94" t="s">
        <v>150</v>
      </c>
      <c r="I23" s="95" t="s">
        <v>151</v>
      </c>
    </row>
    <row r="24" spans="1:12" x14ac:dyDescent="0.25">
      <c r="A24" s="83">
        <v>1</v>
      </c>
      <c r="B24" s="407" t="s">
        <v>256</v>
      </c>
      <c r="C24" s="408"/>
      <c r="D24" s="408"/>
      <c r="E24" s="408"/>
      <c r="F24" s="139"/>
      <c r="G24" s="139">
        <v>1</v>
      </c>
      <c r="H24" s="140">
        <v>1430</v>
      </c>
      <c r="I24" s="87">
        <f>H24*G24</f>
        <v>1430</v>
      </c>
    </row>
    <row r="25" spans="1:12" x14ac:dyDescent="0.25">
      <c r="A25" s="83"/>
      <c r="B25" s="417"/>
      <c r="C25" s="418"/>
      <c r="D25" s="418"/>
      <c r="E25" s="418"/>
      <c r="F25" s="119"/>
      <c r="G25" s="84"/>
      <c r="H25" s="140"/>
      <c r="I25" s="87"/>
    </row>
    <row r="26" spans="1:12" x14ac:dyDescent="0.25">
      <c r="A26" s="83"/>
      <c r="B26" s="417"/>
      <c r="C26" s="418"/>
      <c r="D26" s="418"/>
      <c r="E26" s="418"/>
      <c r="F26" s="119"/>
      <c r="G26" s="119"/>
      <c r="H26" s="140"/>
      <c r="I26" s="87"/>
    </row>
    <row r="27" spans="1:12" x14ac:dyDescent="0.25">
      <c r="A27" s="83"/>
      <c r="B27" s="417"/>
      <c r="C27" s="418"/>
      <c r="D27" s="418"/>
      <c r="E27" s="418"/>
      <c r="F27" s="119"/>
      <c r="G27" s="119"/>
      <c r="H27" s="140"/>
      <c r="I27" s="87"/>
    </row>
    <row r="28" spans="1:12" x14ac:dyDescent="0.25">
      <c r="A28" s="83"/>
      <c r="B28" s="417"/>
      <c r="C28" s="418"/>
      <c r="D28" s="418"/>
      <c r="E28" s="418"/>
      <c r="F28" s="119"/>
      <c r="G28" s="119"/>
      <c r="H28" s="140"/>
      <c r="I28" s="87"/>
    </row>
    <row r="29" spans="1:12" x14ac:dyDescent="0.25">
      <c r="A29" s="83"/>
      <c r="B29" s="420"/>
      <c r="C29" s="359"/>
      <c r="D29" s="359"/>
      <c r="E29" s="359"/>
      <c r="F29" s="58"/>
      <c r="G29" s="119"/>
      <c r="H29" s="140"/>
      <c r="I29" s="87"/>
    </row>
    <row r="30" spans="1:12" x14ac:dyDescent="0.25">
      <c r="A30" s="83"/>
      <c r="B30" s="420"/>
      <c r="C30" s="359"/>
      <c r="D30" s="359"/>
      <c r="E30" s="359"/>
      <c r="F30" s="58"/>
      <c r="G30" s="119"/>
      <c r="H30" s="140"/>
      <c r="I30" s="87"/>
    </row>
    <row r="31" spans="1:12" x14ac:dyDescent="0.25">
      <c r="A31" s="83"/>
      <c r="B31" s="412"/>
      <c r="C31" s="413"/>
      <c r="D31" s="413"/>
      <c r="E31" s="413"/>
      <c r="F31" s="61"/>
      <c r="G31" s="120"/>
      <c r="H31" s="86"/>
      <c r="I31" s="87"/>
      <c r="L31" s="88"/>
    </row>
    <row r="32" spans="1:12" x14ac:dyDescent="0.25">
      <c r="A32" s="455" t="s">
        <v>229</v>
      </c>
      <c r="B32" s="423"/>
      <c r="C32" s="423"/>
      <c r="D32" s="423"/>
      <c r="E32" s="423"/>
      <c r="F32" s="423"/>
      <c r="G32" s="423"/>
      <c r="H32" s="424"/>
      <c r="I32" s="141">
        <f>SUM(I24:I31)</f>
        <v>1430</v>
      </c>
      <c r="L32" s="88"/>
    </row>
    <row r="33" spans="1:12" x14ac:dyDescent="0.25">
      <c r="A33" s="422" t="s">
        <v>230</v>
      </c>
      <c r="B33" s="423"/>
      <c r="C33" s="423"/>
      <c r="D33" s="423"/>
      <c r="E33" s="423"/>
      <c r="F33" s="423"/>
      <c r="G33" s="423"/>
      <c r="H33" s="424"/>
      <c r="I33" s="142">
        <f>I32*0.15</f>
        <v>214.5</v>
      </c>
      <c r="L33" s="88"/>
    </row>
    <row r="34" spans="1:12" x14ac:dyDescent="0.25">
      <c r="A34" s="422" t="s">
        <v>231</v>
      </c>
      <c r="B34" s="423"/>
      <c r="C34" s="423"/>
      <c r="D34" s="423"/>
      <c r="E34" s="423"/>
      <c r="F34" s="423"/>
      <c r="G34" s="423"/>
      <c r="H34" s="424"/>
      <c r="I34" s="89">
        <f>I32+I33</f>
        <v>1644.5</v>
      </c>
    </row>
    <row r="35" spans="1:12" x14ac:dyDescent="0.25">
      <c r="A35" s="401" t="s">
        <v>163</v>
      </c>
      <c r="B35" s="402"/>
      <c r="C35" s="402"/>
      <c r="D35" s="402"/>
      <c r="E35" s="402"/>
      <c r="F35" s="402"/>
      <c r="G35" s="402"/>
      <c r="H35" s="402"/>
      <c r="I35" s="403"/>
    </row>
    <row r="36" spans="1:12" x14ac:dyDescent="0.25">
      <c r="A36" s="78" t="s">
        <v>164</v>
      </c>
      <c r="B36" s="404" t="s">
        <v>165</v>
      </c>
      <c r="C36" s="405"/>
      <c r="D36" s="406"/>
      <c r="E36" s="404" t="s">
        <v>147</v>
      </c>
      <c r="F36" s="406"/>
      <c r="G36" s="80" t="s">
        <v>149</v>
      </c>
      <c r="H36" s="81" t="s">
        <v>150</v>
      </c>
      <c r="I36" s="82" t="s">
        <v>151</v>
      </c>
    </row>
    <row r="37" spans="1:12" x14ac:dyDescent="0.25">
      <c r="A37" s="83">
        <v>1</v>
      </c>
      <c r="B37" s="425" t="s">
        <v>166</v>
      </c>
      <c r="C37" s="426"/>
      <c r="D37" s="427"/>
      <c r="E37" s="410" t="s">
        <v>167</v>
      </c>
      <c r="F37" s="411"/>
      <c r="G37" s="115">
        <v>1</v>
      </c>
      <c r="H37" s="113">
        <v>450</v>
      </c>
      <c r="I37" s="90">
        <f>SUM(G37*H37)</f>
        <v>450</v>
      </c>
    </row>
    <row r="38" spans="1:12" x14ac:dyDescent="0.25">
      <c r="A38" s="83">
        <v>2</v>
      </c>
      <c r="B38" s="395" t="s">
        <v>168</v>
      </c>
      <c r="C38" s="396"/>
      <c r="D38" s="397"/>
      <c r="E38" s="420" t="s">
        <v>167</v>
      </c>
      <c r="F38" s="421"/>
      <c r="G38" s="84"/>
      <c r="H38" s="114">
        <v>350</v>
      </c>
      <c r="I38" s="87">
        <f t="shared" ref="I38:I42" si="1">SUM(G38*H38)</f>
        <v>0</v>
      </c>
    </row>
    <row r="39" spans="1:12" x14ac:dyDescent="0.25">
      <c r="A39" s="83">
        <v>3</v>
      </c>
      <c r="B39" s="395" t="s">
        <v>169</v>
      </c>
      <c r="C39" s="396"/>
      <c r="D39" s="397"/>
      <c r="E39" s="420" t="s">
        <v>167</v>
      </c>
      <c r="F39" s="421"/>
      <c r="G39" s="84"/>
      <c r="H39" s="114">
        <v>300</v>
      </c>
      <c r="I39" s="87">
        <f t="shared" si="1"/>
        <v>0</v>
      </c>
    </row>
    <row r="40" spans="1:12" x14ac:dyDescent="0.25">
      <c r="A40" s="83">
        <v>4</v>
      </c>
      <c r="B40" s="395" t="s">
        <v>170</v>
      </c>
      <c r="C40" s="396"/>
      <c r="D40" s="397"/>
      <c r="E40" s="420" t="s">
        <v>167</v>
      </c>
      <c r="F40" s="421"/>
      <c r="G40" s="84">
        <v>1</v>
      </c>
      <c r="H40" s="114">
        <v>200</v>
      </c>
      <c r="I40" s="87">
        <f t="shared" si="1"/>
        <v>200</v>
      </c>
    </row>
    <row r="41" spans="1:12" x14ac:dyDescent="0.25">
      <c r="A41" s="83">
        <v>5</v>
      </c>
      <c r="B41" s="395" t="s">
        <v>171</v>
      </c>
      <c r="C41" s="396"/>
      <c r="D41" s="397"/>
      <c r="E41" s="420" t="s">
        <v>167</v>
      </c>
      <c r="F41" s="421"/>
      <c r="G41" s="84"/>
      <c r="H41" s="116">
        <v>200</v>
      </c>
      <c r="I41" s="87">
        <f t="shared" si="1"/>
        <v>0</v>
      </c>
    </row>
    <row r="42" spans="1:12" x14ac:dyDescent="0.25">
      <c r="A42" s="83">
        <v>6</v>
      </c>
      <c r="B42" s="395" t="s">
        <v>172</v>
      </c>
      <c r="C42" s="396"/>
      <c r="D42" s="397"/>
      <c r="E42" s="420" t="s">
        <v>167</v>
      </c>
      <c r="F42" s="421"/>
      <c r="G42" s="84"/>
      <c r="H42" s="116">
        <v>140</v>
      </c>
      <c r="I42" s="87">
        <f t="shared" si="1"/>
        <v>0</v>
      </c>
    </row>
    <row r="43" spans="1:12" x14ac:dyDescent="0.25">
      <c r="A43" s="83"/>
      <c r="B43" s="395"/>
      <c r="C43" s="396"/>
      <c r="D43" s="397"/>
      <c r="E43" s="91"/>
      <c r="F43" s="58"/>
      <c r="G43" s="58"/>
      <c r="H43" s="74"/>
      <c r="I43" s="87"/>
    </row>
    <row r="44" spans="1:12" x14ac:dyDescent="0.25">
      <c r="A44" s="72"/>
      <c r="B44" s="395"/>
      <c r="C44" s="396"/>
      <c r="D44" s="397"/>
      <c r="F44" s="58"/>
      <c r="G44" s="58"/>
      <c r="H44" s="74"/>
      <c r="I44" s="87"/>
    </row>
    <row r="45" spans="1:12" x14ac:dyDescent="0.25">
      <c r="A45" s="92"/>
      <c r="B45" s="398"/>
      <c r="C45" s="399"/>
      <c r="D45" s="400"/>
      <c r="E45" s="60"/>
      <c r="F45" s="61"/>
      <c r="G45" s="58"/>
      <c r="H45" s="76"/>
      <c r="I45" s="87"/>
    </row>
    <row r="46" spans="1:12" x14ac:dyDescent="0.25">
      <c r="A46" s="422" t="s">
        <v>173</v>
      </c>
      <c r="B46" s="423"/>
      <c r="C46" s="423"/>
      <c r="D46" s="423"/>
      <c r="E46" s="423"/>
      <c r="F46" s="423"/>
      <c r="G46" s="423"/>
      <c r="H46" s="424"/>
      <c r="I46" s="93">
        <f>SUM(I37:I45)</f>
        <v>650</v>
      </c>
    </row>
    <row r="47" spans="1:12" x14ac:dyDescent="0.25">
      <c r="A47" s="401" t="s">
        <v>174</v>
      </c>
      <c r="B47" s="402"/>
      <c r="C47" s="402"/>
      <c r="D47" s="402"/>
      <c r="E47" s="402"/>
      <c r="F47" s="402"/>
      <c r="G47" s="402"/>
      <c r="H47" s="402"/>
      <c r="I47" s="403"/>
    </row>
    <row r="48" spans="1:12" x14ac:dyDescent="0.25">
      <c r="A48" s="78" t="s">
        <v>175</v>
      </c>
      <c r="B48" s="404" t="s">
        <v>176</v>
      </c>
      <c r="C48" s="405"/>
      <c r="D48" s="406"/>
      <c r="E48" s="404" t="s">
        <v>177</v>
      </c>
      <c r="F48" s="406"/>
      <c r="G48" s="94" t="s">
        <v>178</v>
      </c>
      <c r="H48" s="94" t="s">
        <v>150</v>
      </c>
      <c r="I48" s="95" t="s">
        <v>151</v>
      </c>
    </row>
    <row r="49" spans="1:12" x14ac:dyDescent="0.25">
      <c r="A49" s="83">
        <v>1</v>
      </c>
      <c r="B49" s="407" t="s">
        <v>257</v>
      </c>
      <c r="C49" s="408"/>
      <c r="D49" s="409"/>
      <c r="E49" s="410"/>
      <c r="F49" s="411"/>
      <c r="G49" s="84"/>
      <c r="H49" s="96"/>
      <c r="I49" s="87"/>
    </row>
    <row r="50" spans="1:12" x14ac:dyDescent="0.25">
      <c r="A50" s="83"/>
      <c r="B50" s="417" t="s">
        <v>199</v>
      </c>
      <c r="C50" s="418"/>
      <c r="D50" s="419"/>
      <c r="E50" s="420">
        <v>1</v>
      </c>
      <c r="F50" s="421"/>
      <c r="G50" s="84">
        <v>81.599999999999994</v>
      </c>
      <c r="H50" s="96">
        <v>5</v>
      </c>
      <c r="I50" s="87">
        <f>H50*G50</f>
        <v>408</v>
      </c>
    </row>
    <row r="51" spans="1:12" x14ac:dyDescent="0.25">
      <c r="A51" s="97"/>
      <c r="B51" s="412"/>
      <c r="C51" s="413"/>
      <c r="D51" s="414"/>
      <c r="E51" s="415"/>
      <c r="F51" s="416"/>
      <c r="G51" s="84"/>
      <c r="H51" s="96"/>
      <c r="I51" s="87"/>
    </row>
    <row r="52" spans="1:12" x14ac:dyDescent="0.25">
      <c r="A52" s="422" t="s">
        <v>181</v>
      </c>
      <c r="B52" s="423"/>
      <c r="C52" s="423"/>
      <c r="D52" s="423"/>
      <c r="E52" s="423"/>
      <c r="F52" s="423"/>
      <c r="G52" s="423"/>
      <c r="H52" s="424"/>
      <c r="I52" s="98">
        <f>SUM(I49:I51)</f>
        <v>408</v>
      </c>
    </row>
    <row r="53" spans="1:12" x14ac:dyDescent="0.25">
      <c r="A53" s="99"/>
      <c r="B53" s="100"/>
      <c r="C53" s="100"/>
      <c r="D53" s="100"/>
      <c r="E53" s="100"/>
      <c r="F53" s="101"/>
      <c r="G53" s="102"/>
      <c r="H53" s="102"/>
      <c r="I53" s="103"/>
      <c r="L53" s="55"/>
    </row>
    <row r="54" spans="1:12" x14ac:dyDescent="0.25">
      <c r="A54" s="390"/>
      <c r="B54" s="391"/>
      <c r="C54" s="391"/>
      <c r="D54" s="391"/>
      <c r="E54" s="391"/>
      <c r="F54" s="104"/>
      <c r="G54" s="394" t="s">
        <v>182</v>
      </c>
      <c r="H54" s="391"/>
      <c r="I54" s="105">
        <f>I52+I46+I34+I21</f>
        <v>2702.5</v>
      </c>
    </row>
    <row r="55" spans="1:12" x14ac:dyDescent="0.25">
      <c r="A55" s="390"/>
      <c r="B55" s="391"/>
      <c r="C55" s="391"/>
      <c r="D55" s="391"/>
      <c r="E55" s="391"/>
      <c r="F55" s="58"/>
      <c r="G55" s="106"/>
      <c r="H55" s="107"/>
      <c r="I55" s="108"/>
    </row>
    <row r="56" spans="1:12" ht="15.75" thickBot="1" x14ac:dyDescent="0.3">
      <c r="A56" s="390"/>
      <c r="B56" s="391"/>
      <c r="C56" s="391"/>
      <c r="D56" s="391"/>
      <c r="E56" s="391"/>
      <c r="F56" s="58"/>
      <c r="G56" s="444" t="s">
        <v>183</v>
      </c>
      <c r="H56" s="445"/>
      <c r="I56" s="117">
        <f>I54+I55</f>
        <v>2702.5</v>
      </c>
    </row>
    <row r="57" spans="1:12" ht="16.5" thickTop="1" thickBot="1" x14ac:dyDescent="0.3">
      <c r="A57" s="109"/>
      <c r="B57" s="110"/>
      <c r="C57" s="392"/>
      <c r="D57" s="393"/>
      <c r="E57" s="393"/>
      <c r="F57" s="393"/>
      <c r="G57" s="111"/>
      <c r="H57" s="111"/>
      <c r="I57" s="112"/>
    </row>
    <row r="59" spans="1:12" x14ac:dyDescent="0.25">
      <c r="A59" s="55"/>
      <c r="B59" s="55"/>
    </row>
  </sheetData>
  <mergeCells count="69">
    <mergeCell ref="C57:F57"/>
    <mergeCell ref="B51:D51"/>
    <mergeCell ref="E51:F51"/>
    <mergeCell ref="A52:H52"/>
    <mergeCell ref="A54:B54"/>
    <mergeCell ref="C54:E54"/>
    <mergeCell ref="G54:H54"/>
    <mergeCell ref="A55:B55"/>
    <mergeCell ref="C55:E55"/>
    <mergeCell ref="A56:B56"/>
    <mergeCell ref="C56:E56"/>
    <mergeCell ref="G56:H56"/>
    <mergeCell ref="B50:D50"/>
    <mergeCell ref="E50:F50"/>
    <mergeCell ref="B42:D42"/>
    <mergeCell ref="E42:F42"/>
    <mergeCell ref="B43:D43"/>
    <mergeCell ref="B44:D44"/>
    <mergeCell ref="B45:D45"/>
    <mergeCell ref="A46:H46"/>
    <mergeCell ref="A47:I47"/>
    <mergeCell ref="B48:D48"/>
    <mergeCell ref="E48:F48"/>
    <mergeCell ref="B49:D49"/>
    <mergeCell ref="E49:F49"/>
    <mergeCell ref="B39:D39"/>
    <mergeCell ref="E39:F39"/>
    <mergeCell ref="B40:D40"/>
    <mergeCell ref="E40:F40"/>
    <mergeCell ref="B41:D41"/>
    <mergeCell ref="E41:F41"/>
    <mergeCell ref="B36:D36"/>
    <mergeCell ref="E36:F36"/>
    <mergeCell ref="B37:D37"/>
    <mergeCell ref="E37:F37"/>
    <mergeCell ref="B38:D38"/>
    <mergeCell ref="E38:F38"/>
    <mergeCell ref="A35:I35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H33"/>
    <mergeCell ref="A34:H34"/>
    <mergeCell ref="B23:E23"/>
    <mergeCell ref="F12:G12"/>
    <mergeCell ref="H12:I12"/>
    <mergeCell ref="F14:G14"/>
    <mergeCell ref="H14:I14"/>
    <mergeCell ref="A15:I15"/>
    <mergeCell ref="A16:I16"/>
    <mergeCell ref="B18:D18"/>
    <mergeCell ref="B19:D19"/>
    <mergeCell ref="B20:D20"/>
    <mergeCell ref="A21:H21"/>
    <mergeCell ref="A22:I22"/>
    <mergeCell ref="H13:I13"/>
    <mergeCell ref="F11:G11"/>
    <mergeCell ref="H11:I11"/>
    <mergeCell ref="A9:E9"/>
    <mergeCell ref="F9:G9"/>
    <mergeCell ref="H9:I9"/>
    <mergeCell ref="F10:G10"/>
    <mergeCell ref="H10:I10"/>
  </mergeCells>
  <pageMargins left="0.7" right="0.7" top="0.75" bottom="0.75" header="0.3" footer="0.3"/>
  <pageSetup scale="80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M59"/>
  <sheetViews>
    <sheetView topLeftCell="A31" workbookViewId="0">
      <selection activeCell="A45" sqref="A45"/>
    </sheetView>
  </sheetViews>
  <sheetFormatPr defaultRowHeight="15" x14ac:dyDescent="0.25"/>
  <cols>
    <col min="1" max="1" width="12" bestFit="1" customWidth="1"/>
    <col min="4" max="4" width="20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>
        <v>16</v>
      </c>
      <c r="I9" s="442"/>
    </row>
    <row r="10" spans="1:13" x14ac:dyDescent="0.25">
      <c r="A10" s="57" t="s">
        <v>130</v>
      </c>
      <c r="B10" s="55"/>
      <c r="E10" s="58"/>
      <c r="F10" s="428" t="s">
        <v>131</v>
      </c>
      <c r="G10" s="429"/>
      <c r="H10" s="443">
        <v>43713</v>
      </c>
      <c r="I10" s="431"/>
    </row>
    <row r="11" spans="1:13" x14ac:dyDescent="0.25">
      <c r="A11" s="57" t="s">
        <v>132</v>
      </c>
      <c r="B11" s="55"/>
      <c r="E11" s="58"/>
      <c r="F11" s="428" t="s">
        <v>133</v>
      </c>
      <c r="G11" s="429"/>
      <c r="H11" s="430" t="s">
        <v>258</v>
      </c>
      <c r="I11" s="431"/>
    </row>
    <row r="12" spans="1:13" x14ac:dyDescent="0.25">
      <c r="A12" s="57" t="s">
        <v>135</v>
      </c>
      <c r="B12" s="55"/>
      <c r="E12" s="58"/>
      <c r="F12" s="428" t="s">
        <v>136</v>
      </c>
      <c r="G12" s="429"/>
      <c r="H12" s="430">
        <v>45596</v>
      </c>
      <c r="I12" s="431"/>
    </row>
    <row r="13" spans="1:13" x14ac:dyDescent="0.25">
      <c r="A13" s="57" t="s">
        <v>137</v>
      </c>
      <c r="B13" s="55"/>
      <c r="E13" s="58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E14" s="58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434" t="s">
        <v>259</v>
      </c>
      <c r="B15" s="435"/>
      <c r="C15" s="435"/>
      <c r="D15" s="435"/>
      <c r="E15" s="435"/>
      <c r="F15" s="435"/>
      <c r="G15" s="435"/>
      <c r="H15" s="435"/>
      <c r="I15" s="436"/>
    </row>
    <row r="16" spans="1:13" ht="15.75" thickBot="1" x14ac:dyDescent="0.3">
      <c r="A16" s="437" t="s">
        <v>144</v>
      </c>
      <c r="B16" s="438"/>
      <c r="C16" s="438"/>
      <c r="D16" s="438"/>
      <c r="E16" s="438"/>
      <c r="F16" s="438"/>
      <c r="G16" s="438"/>
      <c r="H16" s="438"/>
      <c r="I16" s="439"/>
    </row>
    <row r="17" spans="1:12" x14ac:dyDescent="0.25">
      <c r="A17" s="62" t="s">
        <v>145</v>
      </c>
      <c r="B17" s="452" t="s">
        <v>228</v>
      </c>
      <c r="C17" s="453"/>
      <c r="D17" s="454"/>
      <c r="E17" s="128" t="s">
        <v>147</v>
      </c>
      <c r="F17" s="128" t="s">
        <v>148</v>
      </c>
      <c r="G17" s="128" t="s">
        <v>149</v>
      </c>
      <c r="H17" s="128" t="s">
        <v>150</v>
      </c>
      <c r="I17" s="129" t="s">
        <v>151</v>
      </c>
    </row>
    <row r="18" spans="1:12" x14ac:dyDescent="0.25">
      <c r="A18" s="67"/>
      <c r="B18" s="410"/>
      <c r="C18" s="432"/>
      <c r="D18" s="411"/>
      <c r="E18" s="68"/>
      <c r="F18" s="69"/>
      <c r="G18" s="68"/>
      <c r="H18" s="70"/>
      <c r="I18" s="71">
        <f>SUM(G18*H18)</f>
        <v>0</v>
      </c>
    </row>
    <row r="19" spans="1:12" x14ac:dyDescent="0.25">
      <c r="A19" s="72"/>
      <c r="B19" s="420"/>
      <c r="C19" s="359"/>
      <c r="D19" s="421"/>
      <c r="E19" s="73"/>
      <c r="F19" s="58"/>
      <c r="G19" s="73"/>
      <c r="H19" s="74"/>
      <c r="I19" s="71">
        <f t="shared" ref="I19:I20" si="0">SUM(G19*H19)</f>
        <v>0</v>
      </c>
    </row>
    <row r="20" spans="1:12" x14ac:dyDescent="0.25">
      <c r="A20" s="72"/>
      <c r="B20" s="415"/>
      <c r="C20" s="433"/>
      <c r="D20" s="416"/>
      <c r="E20" s="73"/>
      <c r="F20" s="58"/>
      <c r="G20" s="75"/>
      <c r="H20" s="76"/>
      <c r="I20" s="77">
        <f t="shared" si="0"/>
        <v>0</v>
      </c>
    </row>
    <row r="21" spans="1:12" x14ac:dyDescent="0.25">
      <c r="A21" s="422" t="s">
        <v>152</v>
      </c>
      <c r="B21" s="423"/>
      <c r="C21" s="423"/>
      <c r="D21" s="423"/>
      <c r="E21" s="423"/>
      <c r="F21" s="423"/>
      <c r="G21" s="423"/>
      <c r="H21" s="424"/>
      <c r="I21" s="71">
        <f>SUM(I18:I20)</f>
        <v>0</v>
      </c>
    </row>
    <row r="22" spans="1:12" x14ac:dyDescent="0.25">
      <c r="A22" s="401" t="s">
        <v>153</v>
      </c>
      <c r="B22" s="402"/>
      <c r="C22" s="402"/>
      <c r="D22" s="402"/>
      <c r="E22" s="402"/>
      <c r="F22" s="402"/>
      <c r="G22" s="402"/>
      <c r="H22" s="402"/>
      <c r="I22" s="403"/>
    </row>
    <row r="23" spans="1:12" x14ac:dyDescent="0.25">
      <c r="A23" s="78" t="s">
        <v>154</v>
      </c>
      <c r="B23" s="404" t="s">
        <v>228</v>
      </c>
      <c r="C23" s="405"/>
      <c r="D23" s="405"/>
      <c r="E23" s="405"/>
      <c r="F23" s="80"/>
      <c r="G23" s="136" t="s">
        <v>149</v>
      </c>
      <c r="H23" s="94" t="s">
        <v>150</v>
      </c>
      <c r="I23" s="95" t="s">
        <v>151</v>
      </c>
      <c r="K23" s="100"/>
    </row>
    <row r="24" spans="1:12" x14ac:dyDescent="0.25">
      <c r="A24" s="83">
        <v>1</v>
      </c>
      <c r="B24" s="407" t="s">
        <v>256</v>
      </c>
      <c r="C24" s="408"/>
      <c r="D24" s="408"/>
      <c r="E24" s="408"/>
      <c r="F24" s="139"/>
      <c r="G24" s="139">
        <v>1</v>
      </c>
      <c r="H24" s="140">
        <v>1498.26</v>
      </c>
      <c r="I24" s="87">
        <f>H24*G24</f>
        <v>1498.26</v>
      </c>
    </row>
    <row r="25" spans="1:12" x14ac:dyDescent="0.25">
      <c r="A25" s="83"/>
      <c r="B25" s="417"/>
      <c r="C25" s="418"/>
      <c r="D25" s="418"/>
      <c r="E25" s="418"/>
      <c r="F25" s="119"/>
      <c r="G25" s="84"/>
      <c r="H25" s="140"/>
      <c r="I25" s="87"/>
    </row>
    <row r="26" spans="1:12" x14ac:dyDescent="0.25">
      <c r="A26" s="83"/>
      <c r="B26" s="417"/>
      <c r="C26" s="418"/>
      <c r="D26" s="418"/>
      <c r="E26" s="418"/>
      <c r="F26" s="119"/>
      <c r="G26" s="119"/>
      <c r="H26" s="140"/>
      <c r="I26" s="87"/>
    </row>
    <row r="27" spans="1:12" x14ac:dyDescent="0.25">
      <c r="A27" s="83"/>
      <c r="B27" s="417"/>
      <c r="C27" s="418"/>
      <c r="D27" s="418"/>
      <c r="E27" s="418"/>
      <c r="F27" s="119"/>
      <c r="G27" s="119"/>
      <c r="H27" s="140"/>
      <c r="I27" s="87"/>
    </row>
    <row r="28" spans="1:12" x14ac:dyDescent="0.25">
      <c r="A28" s="83"/>
      <c r="B28" s="417"/>
      <c r="C28" s="418"/>
      <c r="D28" s="418"/>
      <c r="E28" s="418"/>
      <c r="F28" s="119"/>
      <c r="G28" s="119"/>
      <c r="H28" s="140"/>
      <c r="I28" s="87"/>
    </row>
    <row r="29" spans="1:12" x14ac:dyDescent="0.25">
      <c r="A29" s="83"/>
      <c r="B29" s="420"/>
      <c r="C29" s="359"/>
      <c r="D29" s="359"/>
      <c r="E29" s="359"/>
      <c r="F29" s="58"/>
      <c r="G29" s="119"/>
      <c r="H29" s="140"/>
      <c r="I29" s="87"/>
    </row>
    <row r="30" spans="1:12" x14ac:dyDescent="0.25">
      <c r="A30" s="83"/>
      <c r="B30" s="420"/>
      <c r="C30" s="359"/>
      <c r="D30" s="359"/>
      <c r="E30" s="359"/>
      <c r="F30" s="58"/>
      <c r="G30" s="119"/>
      <c r="H30" s="140"/>
      <c r="I30" s="87"/>
    </row>
    <row r="31" spans="1:12" x14ac:dyDescent="0.25">
      <c r="A31" s="83"/>
      <c r="B31" s="412"/>
      <c r="C31" s="413"/>
      <c r="D31" s="413"/>
      <c r="E31" s="413"/>
      <c r="F31" s="61"/>
      <c r="G31" s="120"/>
      <c r="H31" s="86"/>
      <c r="I31" s="87"/>
      <c r="L31" s="88"/>
    </row>
    <row r="32" spans="1:12" x14ac:dyDescent="0.25">
      <c r="A32" s="455" t="s">
        <v>229</v>
      </c>
      <c r="B32" s="423"/>
      <c r="C32" s="423"/>
      <c r="D32" s="423"/>
      <c r="E32" s="423"/>
      <c r="F32" s="423"/>
      <c r="G32" s="423"/>
      <c r="H32" s="424"/>
      <c r="I32" s="141">
        <f>SUM(I24:I31)</f>
        <v>1498.26</v>
      </c>
      <c r="L32" s="88"/>
    </row>
    <row r="33" spans="1:12" x14ac:dyDescent="0.25">
      <c r="A33" s="422" t="s">
        <v>230</v>
      </c>
      <c r="B33" s="423"/>
      <c r="C33" s="423"/>
      <c r="D33" s="423"/>
      <c r="E33" s="423"/>
      <c r="F33" s="423"/>
      <c r="G33" s="423"/>
      <c r="H33" s="424"/>
      <c r="I33" s="142">
        <f>I32*0.15</f>
        <v>224.739</v>
      </c>
      <c r="L33" s="88"/>
    </row>
    <row r="34" spans="1:12" x14ac:dyDescent="0.25">
      <c r="A34" s="422" t="s">
        <v>231</v>
      </c>
      <c r="B34" s="423"/>
      <c r="C34" s="423"/>
      <c r="D34" s="423"/>
      <c r="E34" s="423"/>
      <c r="F34" s="423"/>
      <c r="G34" s="423"/>
      <c r="H34" s="424"/>
      <c r="I34" s="89">
        <f>I32+I33</f>
        <v>1722.999</v>
      </c>
    </row>
    <row r="35" spans="1:12" x14ac:dyDescent="0.25">
      <c r="A35" s="401" t="s">
        <v>163</v>
      </c>
      <c r="B35" s="402"/>
      <c r="C35" s="402"/>
      <c r="D35" s="402"/>
      <c r="E35" s="402"/>
      <c r="F35" s="402"/>
      <c r="G35" s="402"/>
      <c r="H35" s="402"/>
      <c r="I35" s="403"/>
    </row>
    <row r="36" spans="1:12" x14ac:dyDescent="0.25">
      <c r="A36" s="78" t="s">
        <v>164</v>
      </c>
      <c r="B36" s="404" t="s">
        <v>165</v>
      </c>
      <c r="C36" s="405"/>
      <c r="D36" s="406"/>
      <c r="E36" s="404" t="s">
        <v>147</v>
      </c>
      <c r="F36" s="406"/>
      <c r="G36" s="80" t="s">
        <v>149</v>
      </c>
      <c r="H36" s="81" t="s">
        <v>150</v>
      </c>
      <c r="I36" s="82" t="s">
        <v>151</v>
      </c>
    </row>
    <row r="37" spans="1:12" x14ac:dyDescent="0.25">
      <c r="A37" s="83">
        <v>1</v>
      </c>
      <c r="B37" s="425" t="s">
        <v>166</v>
      </c>
      <c r="C37" s="426"/>
      <c r="D37" s="427"/>
      <c r="E37" s="410" t="s">
        <v>167</v>
      </c>
      <c r="F37" s="411"/>
      <c r="G37" s="115">
        <v>3</v>
      </c>
      <c r="H37" s="113">
        <v>450</v>
      </c>
      <c r="I37" s="90">
        <f>SUM(G37*H37)</f>
        <v>1350</v>
      </c>
    </row>
    <row r="38" spans="1:12" x14ac:dyDescent="0.25">
      <c r="A38" s="83">
        <v>2</v>
      </c>
      <c r="B38" s="395" t="s">
        <v>168</v>
      </c>
      <c r="C38" s="396"/>
      <c r="D38" s="397"/>
      <c r="E38" s="420" t="s">
        <v>167</v>
      </c>
      <c r="F38" s="421"/>
      <c r="G38" s="84"/>
      <c r="H38" s="114">
        <v>350</v>
      </c>
      <c r="I38" s="87">
        <f t="shared" ref="I38:I42" si="1">SUM(G38*H38)</f>
        <v>0</v>
      </c>
    </row>
    <row r="39" spans="1:12" x14ac:dyDescent="0.25">
      <c r="A39" s="83">
        <v>3</v>
      </c>
      <c r="B39" s="395" t="s">
        <v>169</v>
      </c>
      <c r="C39" s="396"/>
      <c r="D39" s="397"/>
      <c r="E39" s="420" t="s">
        <v>167</v>
      </c>
      <c r="F39" s="421"/>
      <c r="G39" s="84"/>
      <c r="H39" s="114">
        <v>300</v>
      </c>
      <c r="I39" s="87">
        <f t="shared" si="1"/>
        <v>0</v>
      </c>
    </row>
    <row r="40" spans="1:12" x14ac:dyDescent="0.25">
      <c r="A40" s="83">
        <v>4</v>
      </c>
      <c r="B40" s="395" t="s">
        <v>170</v>
      </c>
      <c r="C40" s="396"/>
      <c r="D40" s="397"/>
      <c r="E40" s="420" t="s">
        <v>167</v>
      </c>
      <c r="F40" s="421"/>
      <c r="G40" s="84"/>
      <c r="H40" s="114">
        <v>200</v>
      </c>
      <c r="I40" s="87">
        <f t="shared" si="1"/>
        <v>0</v>
      </c>
    </row>
    <row r="41" spans="1:12" x14ac:dyDescent="0.25">
      <c r="A41" s="83">
        <v>5</v>
      </c>
      <c r="B41" s="395" t="s">
        <v>171</v>
      </c>
      <c r="C41" s="396"/>
      <c r="D41" s="397"/>
      <c r="E41" s="420" t="s">
        <v>167</v>
      </c>
      <c r="F41" s="421"/>
      <c r="G41" s="84"/>
      <c r="H41" s="116">
        <v>200</v>
      </c>
      <c r="I41" s="87">
        <f t="shared" si="1"/>
        <v>0</v>
      </c>
    </row>
    <row r="42" spans="1:12" x14ac:dyDescent="0.25">
      <c r="A42" s="83">
        <v>6</v>
      </c>
      <c r="B42" s="395" t="s">
        <v>172</v>
      </c>
      <c r="C42" s="396"/>
      <c r="D42" s="397"/>
      <c r="E42" s="420" t="s">
        <v>167</v>
      </c>
      <c r="F42" s="421"/>
      <c r="G42" s="84"/>
      <c r="H42" s="116">
        <v>140</v>
      </c>
      <c r="I42" s="87">
        <f t="shared" si="1"/>
        <v>0</v>
      </c>
    </row>
    <row r="43" spans="1:12" x14ac:dyDescent="0.25">
      <c r="A43" s="83"/>
      <c r="B43" s="395"/>
      <c r="C43" s="396"/>
      <c r="D43" s="397"/>
      <c r="E43" s="91"/>
      <c r="F43" s="58"/>
      <c r="G43" s="58"/>
      <c r="H43" s="74"/>
      <c r="I43" s="87"/>
    </row>
    <row r="44" spans="1:12" x14ac:dyDescent="0.25">
      <c r="A44" s="72"/>
      <c r="B44" s="395"/>
      <c r="C44" s="396"/>
      <c r="D44" s="397"/>
      <c r="F44" s="58"/>
      <c r="G44" s="58"/>
      <c r="H44" s="74"/>
      <c r="I44" s="87"/>
    </row>
    <row r="45" spans="1:12" x14ac:dyDescent="0.25">
      <c r="A45" s="92"/>
      <c r="B45" s="398"/>
      <c r="C45" s="399"/>
      <c r="D45" s="400"/>
      <c r="E45" s="60"/>
      <c r="F45" s="61"/>
      <c r="G45" s="58"/>
      <c r="H45" s="76"/>
      <c r="I45" s="87"/>
    </row>
    <row r="46" spans="1:12" x14ac:dyDescent="0.25">
      <c r="A46" s="422" t="s">
        <v>173</v>
      </c>
      <c r="B46" s="423"/>
      <c r="C46" s="423"/>
      <c r="D46" s="423"/>
      <c r="E46" s="423"/>
      <c r="F46" s="423"/>
      <c r="G46" s="423"/>
      <c r="H46" s="424"/>
      <c r="I46" s="93">
        <f>SUM(I37:I45)</f>
        <v>1350</v>
      </c>
    </row>
    <row r="47" spans="1:12" x14ac:dyDescent="0.25">
      <c r="A47" s="401" t="s">
        <v>174</v>
      </c>
      <c r="B47" s="402"/>
      <c r="C47" s="402"/>
      <c r="D47" s="402"/>
      <c r="E47" s="402"/>
      <c r="F47" s="402"/>
      <c r="G47" s="402"/>
      <c r="H47" s="402"/>
      <c r="I47" s="403"/>
    </row>
    <row r="48" spans="1:12" x14ac:dyDescent="0.25">
      <c r="A48" s="78" t="s">
        <v>175</v>
      </c>
      <c r="B48" s="404" t="s">
        <v>176</v>
      </c>
      <c r="C48" s="405"/>
      <c r="D48" s="406"/>
      <c r="E48" s="404" t="s">
        <v>177</v>
      </c>
      <c r="F48" s="406"/>
      <c r="G48" s="94" t="s">
        <v>178</v>
      </c>
      <c r="H48" s="94" t="s">
        <v>150</v>
      </c>
      <c r="I48" s="95" t="s">
        <v>151</v>
      </c>
    </row>
    <row r="49" spans="1:12" x14ac:dyDescent="0.25">
      <c r="A49" s="83">
        <v>1</v>
      </c>
      <c r="B49" s="407" t="s">
        <v>260</v>
      </c>
      <c r="C49" s="408"/>
      <c r="D49" s="409"/>
      <c r="E49" s="410"/>
      <c r="F49" s="411"/>
      <c r="G49" s="84"/>
      <c r="H49" s="96"/>
      <c r="I49" s="87"/>
    </row>
    <row r="50" spans="1:12" x14ac:dyDescent="0.25">
      <c r="A50" s="83"/>
      <c r="B50" s="417" t="s">
        <v>239</v>
      </c>
      <c r="C50" s="418"/>
      <c r="D50" s="419"/>
      <c r="E50" s="420">
        <v>1</v>
      </c>
      <c r="F50" s="421"/>
      <c r="G50" s="84">
        <v>4.8</v>
      </c>
      <c r="H50" s="96">
        <v>5</v>
      </c>
      <c r="I50" s="87">
        <f>H50*G50</f>
        <v>24</v>
      </c>
    </row>
    <row r="51" spans="1:12" x14ac:dyDescent="0.25">
      <c r="A51" s="97"/>
      <c r="B51" s="412"/>
      <c r="C51" s="413"/>
      <c r="D51" s="414"/>
      <c r="E51" s="415"/>
      <c r="F51" s="416"/>
      <c r="G51" s="84"/>
      <c r="H51" s="96"/>
      <c r="I51" s="87"/>
    </row>
    <row r="52" spans="1:12" x14ac:dyDescent="0.25">
      <c r="A52" s="422" t="s">
        <v>181</v>
      </c>
      <c r="B52" s="423"/>
      <c r="C52" s="423"/>
      <c r="D52" s="423"/>
      <c r="E52" s="423"/>
      <c r="F52" s="423"/>
      <c r="G52" s="423"/>
      <c r="H52" s="424"/>
      <c r="I52" s="98">
        <f>SUM(I49:I51)</f>
        <v>24</v>
      </c>
    </row>
    <row r="53" spans="1:12" x14ac:dyDescent="0.25">
      <c r="A53" s="99"/>
      <c r="B53" s="100"/>
      <c r="C53" s="100"/>
      <c r="D53" s="100"/>
      <c r="E53" s="100"/>
      <c r="F53" s="101"/>
      <c r="G53" s="102"/>
      <c r="H53" s="102"/>
      <c r="I53" s="103"/>
      <c r="L53" s="55"/>
    </row>
    <row r="54" spans="1:12" x14ac:dyDescent="0.25">
      <c r="A54" s="390"/>
      <c r="B54" s="391"/>
      <c r="C54" s="391"/>
      <c r="D54" s="391"/>
      <c r="E54" s="391"/>
      <c r="F54" s="104"/>
      <c r="G54" s="394" t="s">
        <v>182</v>
      </c>
      <c r="H54" s="391"/>
      <c r="I54" s="105">
        <f>I52+I46+I34+I21</f>
        <v>3096.9989999999998</v>
      </c>
    </row>
    <row r="55" spans="1:12" x14ac:dyDescent="0.25">
      <c r="A55" s="390"/>
      <c r="B55" s="391"/>
      <c r="C55" s="391"/>
      <c r="D55" s="391"/>
      <c r="E55" s="391"/>
      <c r="F55" s="58"/>
      <c r="G55" s="106"/>
      <c r="H55" s="107"/>
      <c r="I55" s="108"/>
    </row>
    <row r="56" spans="1:12" ht="15.75" thickBot="1" x14ac:dyDescent="0.3">
      <c r="A56" s="390"/>
      <c r="B56" s="391"/>
      <c r="C56" s="391"/>
      <c r="D56" s="391"/>
      <c r="E56" s="391"/>
      <c r="F56" s="58"/>
      <c r="G56" s="444" t="s">
        <v>183</v>
      </c>
      <c r="H56" s="445"/>
      <c r="I56" s="117">
        <f>I54+I55</f>
        <v>3096.9989999999998</v>
      </c>
    </row>
    <row r="57" spans="1:12" ht="16.5" thickTop="1" thickBot="1" x14ac:dyDescent="0.3">
      <c r="A57" s="109"/>
      <c r="B57" s="110"/>
      <c r="C57" s="392"/>
      <c r="D57" s="393"/>
      <c r="E57" s="393"/>
      <c r="F57" s="393"/>
      <c r="G57" s="111"/>
      <c r="H57" s="111"/>
      <c r="I57" s="112"/>
    </row>
    <row r="59" spans="1:12" x14ac:dyDescent="0.25">
      <c r="A59" s="55"/>
      <c r="B59" s="55"/>
    </row>
  </sheetData>
  <mergeCells count="70">
    <mergeCell ref="C57:F57"/>
    <mergeCell ref="B51:D51"/>
    <mergeCell ref="E51:F51"/>
    <mergeCell ref="A52:H52"/>
    <mergeCell ref="A54:B54"/>
    <mergeCell ref="C54:E54"/>
    <mergeCell ref="G54:H54"/>
    <mergeCell ref="A55:B55"/>
    <mergeCell ref="C55:E55"/>
    <mergeCell ref="A56:B56"/>
    <mergeCell ref="C56:E56"/>
    <mergeCell ref="G56:H56"/>
    <mergeCell ref="B50:D50"/>
    <mergeCell ref="E50:F50"/>
    <mergeCell ref="B42:D42"/>
    <mergeCell ref="E42:F42"/>
    <mergeCell ref="B43:D43"/>
    <mergeCell ref="B44:D44"/>
    <mergeCell ref="B45:D45"/>
    <mergeCell ref="A46:H46"/>
    <mergeCell ref="A47:I47"/>
    <mergeCell ref="B48:D48"/>
    <mergeCell ref="E48:F48"/>
    <mergeCell ref="B49:D49"/>
    <mergeCell ref="E49:F49"/>
    <mergeCell ref="B39:D39"/>
    <mergeCell ref="E39:F39"/>
    <mergeCell ref="B40:D40"/>
    <mergeCell ref="E40:F40"/>
    <mergeCell ref="B41:D41"/>
    <mergeCell ref="E41:F41"/>
    <mergeCell ref="B38:D38"/>
    <mergeCell ref="E38:F38"/>
    <mergeCell ref="B29:E29"/>
    <mergeCell ref="B30:E30"/>
    <mergeCell ref="B31:E31"/>
    <mergeCell ref="A32:H32"/>
    <mergeCell ref="A33:H33"/>
    <mergeCell ref="A34:H34"/>
    <mergeCell ref="A35:I35"/>
    <mergeCell ref="B36:D36"/>
    <mergeCell ref="E36:F36"/>
    <mergeCell ref="B37:D37"/>
    <mergeCell ref="E37:F37"/>
    <mergeCell ref="B28:E28"/>
    <mergeCell ref="B17:D17"/>
    <mergeCell ref="B18:D18"/>
    <mergeCell ref="B19:D19"/>
    <mergeCell ref="B20:D20"/>
    <mergeCell ref="A21:H21"/>
    <mergeCell ref="A22:I22"/>
    <mergeCell ref="B23:E23"/>
    <mergeCell ref="B24:E24"/>
    <mergeCell ref="B25:E25"/>
    <mergeCell ref="B26:E26"/>
    <mergeCell ref="B27:E27"/>
    <mergeCell ref="A16:I16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F14:G14"/>
    <mergeCell ref="H14:I14"/>
    <mergeCell ref="A15:I15"/>
    <mergeCell ref="H13:I13"/>
  </mergeCells>
  <pageMargins left="0.7" right="0.7" top="0.75" bottom="0.75" header="0.3" footer="0.3"/>
  <pageSetup scale="80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M59"/>
  <sheetViews>
    <sheetView topLeftCell="A22" workbookViewId="0">
      <selection activeCell="A45" sqref="A45"/>
    </sheetView>
  </sheetViews>
  <sheetFormatPr defaultRowHeight="15" x14ac:dyDescent="0.25"/>
  <cols>
    <col min="1" max="1" width="12" bestFit="1" customWidth="1"/>
    <col min="4" max="4" width="20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>
        <v>17</v>
      </c>
      <c r="I9" s="442"/>
    </row>
    <row r="10" spans="1:13" x14ac:dyDescent="0.25">
      <c r="A10" s="57" t="s">
        <v>130</v>
      </c>
      <c r="B10" s="55"/>
      <c r="E10" s="58"/>
      <c r="F10" s="428" t="s">
        <v>131</v>
      </c>
      <c r="G10" s="429"/>
      <c r="H10" s="443" t="s">
        <v>245</v>
      </c>
      <c r="I10" s="431"/>
    </row>
    <row r="11" spans="1:13" x14ac:dyDescent="0.25">
      <c r="A11" s="57" t="s">
        <v>132</v>
      </c>
      <c r="B11" s="55"/>
      <c r="E11" s="58"/>
      <c r="F11" s="428" t="s">
        <v>133</v>
      </c>
      <c r="G11" s="429"/>
      <c r="H11" s="430" t="s">
        <v>261</v>
      </c>
      <c r="I11" s="431"/>
    </row>
    <row r="12" spans="1:13" x14ac:dyDescent="0.25">
      <c r="A12" s="57" t="s">
        <v>135</v>
      </c>
      <c r="B12" s="55"/>
      <c r="E12" s="58"/>
      <c r="F12" s="428" t="s">
        <v>136</v>
      </c>
      <c r="G12" s="429"/>
      <c r="H12" s="430">
        <v>44682</v>
      </c>
      <c r="I12" s="431"/>
    </row>
    <row r="13" spans="1:13" x14ac:dyDescent="0.25">
      <c r="A13" s="57" t="s">
        <v>137</v>
      </c>
      <c r="B13" s="55"/>
      <c r="E13" s="58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E14" s="58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434" t="s">
        <v>262</v>
      </c>
      <c r="B15" s="435"/>
      <c r="C15" s="435"/>
      <c r="D15" s="435"/>
      <c r="E15" s="435"/>
      <c r="F15" s="435"/>
      <c r="G15" s="435"/>
      <c r="H15" s="435"/>
      <c r="I15" s="436"/>
    </row>
    <row r="16" spans="1:13" ht="15.75" thickBot="1" x14ac:dyDescent="0.3">
      <c r="A16" s="437" t="s">
        <v>144</v>
      </c>
      <c r="B16" s="438"/>
      <c r="C16" s="438"/>
      <c r="D16" s="438"/>
      <c r="E16" s="438"/>
      <c r="F16" s="438"/>
      <c r="G16" s="438"/>
      <c r="H16" s="438"/>
      <c r="I16" s="439"/>
    </row>
    <row r="17" spans="1:12" x14ac:dyDescent="0.25">
      <c r="A17" s="62" t="s">
        <v>145</v>
      </c>
      <c r="B17" s="452" t="s">
        <v>228</v>
      </c>
      <c r="C17" s="453"/>
      <c r="D17" s="454"/>
      <c r="E17" s="128" t="s">
        <v>147</v>
      </c>
      <c r="F17" s="128" t="s">
        <v>148</v>
      </c>
      <c r="G17" s="128" t="s">
        <v>149</v>
      </c>
      <c r="H17" s="128" t="s">
        <v>150</v>
      </c>
      <c r="I17" s="129" t="s">
        <v>151</v>
      </c>
    </row>
    <row r="18" spans="1:12" x14ac:dyDescent="0.25">
      <c r="A18" s="67"/>
      <c r="B18" s="410"/>
      <c r="C18" s="432"/>
      <c r="D18" s="411"/>
      <c r="E18" s="68"/>
      <c r="F18" s="69"/>
      <c r="G18" s="68"/>
      <c r="H18" s="70"/>
      <c r="I18" s="71">
        <f>SUM(G18*H18)</f>
        <v>0</v>
      </c>
    </row>
    <row r="19" spans="1:12" x14ac:dyDescent="0.25">
      <c r="A19" s="72"/>
      <c r="B19" s="420"/>
      <c r="C19" s="359"/>
      <c r="D19" s="421"/>
      <c r="E19" s="73"/>
      <c r="F19" s="58"/>
      <c r="G19" s="73"/>
      <c r="H19" s="74"/>
      <c r="I19" s="71">
        <f t="shared" ref="I19:I20" si="0">SUM(G19*H19)</f>
        <v>0</v>
      </c>
    </row>
    <row r="20" spans="1:12" x14ac:dyDescent="0.25">
      <c r="A20" s="72"/>
      <c r="B20" s="415"/>
      <c r="C20" s="433"/>
      <c r="D20" s="416"/>
      <c r="E20" s="73"/>
      <c r="F20" s="58"/>
      <c r="G20" s="75"/>
      <c r="H20" s="76"/>
      <c r="I20" s="77">
        <f t="shared" si="0"/>
        <v>0</v>
      </c>
    </row>
    <row r="21" spans="1:12" x14ac:dyDescent="0.25">
      <c r="A21" s="422" t="s">
        <v>152</v>
      </c>
      <c r="B21" s="423"/>
      <c r="C21" s="423"/>
      <c r="D21" s="423"/>
      <c r="E21" s="423"/>
      <c r="F21" s="423"/>
      <c r="G21" s="423"/>
      <c r="H21" s="424"/>
      <c r="I21" s="71">
        <f>SUM(I18:I20)</f>
        <v>0</v>
      </c>
    </row>
    <row r="22" spans="1:12" x14ac:dyDescent="0.25">
      <c r="A22" s="401" t="s">
        <v>153</v>
      </c>
      <c r="B22" s="402"/>
      <c r="C22" s="402"/>
      <c r="D22" s="402"/>
      <c r="E22" s="402"/>
      <c r="F22" s="402"/>
      <c r="G22" s="402"/>
      <c r="H22" s="402"/>
      <c r="I22" s="403"/>
    </row>
    <row r="23" spans="1:12" x14ac:dyDescent="0.25">
      <c r="A23" s="78" t="s">
        <v>154</v>
      </c>
      <c r="B23" s="404" t="s">
        <v>228</v>
      </c>
      <c r="C23" s="405"/>
      <c r="D23" s="405"/>
      <c r="E23" s="405"/>
      <c r="F23" s="80"/>
      <c r="G23" s="136" t="s">
        <v>149</v>
      </c>
      <c r="H23" s="94" t="s">
        <v>150</v>
      </c>
      <c r="I23" s="95" t="s">
        <v>151</v>
      </c>
      <c r="K23" s="100"/>
    </row>
    <row r="24" spans="1:12" x14ac:dyDescent="0.25">
      <c r="A24" s="83">
        <v>1</v>
      </c>
      <c r="B24" s="407" t="s">
        <v>263</v>
      </c>
      <c r="C24" s="408"/>
      <c r="D24" s="408"/>
      <c r="E24" s="408"/>
      <c r="F24" s="139"/>
      <c r="G24" s="139">
        <v>1</v>
      </c>
      <c r="H24" s="140">
        <v>4107</v>
      </c>
      <c r="I24" s="87">
        <f>H24*G24</f>
        <v>4107</v>
      </c>
    </row>
    <row r="25" spans="1:12" x14ac:dyDescent="0.25">
      <c r="A25" s="83">
        <v>2</v>
      </c>
      <c r="B25" s="417" t="s">
        <v>264</v>
      </c>
      <c r="C25" s="418"/>
      <c r="D25" s="418"/>
      <c r="E25" s="418"/>
      <c r="F25" s="119"/>
      <c r="G25" s="84">
        <v>1</v>
      </c>
      <c r="H25" s="140">
        <v>1375</v>
      </c>
      <c r="I25" s="87">
        <f>H25*G25</f>
        <v>1375</v>
      </c>
    </row>
    <row r="26" spans="1:12" x14ac:dyDescent="0.25">
      <c r="A26" s="83"/>
      <c r="B26" s="417"/>
      <c r="C26" s="418"/>
      <c r="D26" s="418"/>
      <c r="E26" s="418"/>
      <c r="F26" s="119"/>
      <c r="G26" s="119"/>
      <c r="H26" s="140"/>
      <c r="I26" s="87"/>
    </row>
    <row r="27" spans="1:12" x14ac:dyDescent="0.25">
      <c r="A27" s="83"/>
      <c r="B27" s="417"/>
      <c r="C27" s="418"/>
      <c r="D27" s="418"/>
      <c r="E27" s="418"/>
      <c r="F27" s="119"/>
      <c r="G27" s="119"/>
      <c r="H27" s="140"/>
      <c r="I27" s="87"/>
    </row>
    <row r="28" spans="1:12" x14ac:dyDescent="0.25">
      <c r="A28" s="83"/>
      <c r="B28" s="417"/>
      <c r="C28" s="418"/>
      <c r="D28" s="418"/>
      <c r="E28" s="418"/>
      <c r="F28" s="119"/>
      <c r="G28" s="119"/>
      <c r="H28" s="140"/>
      <c r="I28" s="87"/>
    </row>
    <row r="29" spans="1:12" x14ac:dyDescent="0.25">
      <c r="A29" s="83"/>
      <c r="B29" s="420"/>
      <c r="C29" s="359"/>
      <c r="D29" s="359"/>
      <c r="E29" s="359"/>
      <c r="F29" s="58"/>
      <c r="G29" s="119"/>
      <c r="H29" s="140"/>
      <c r="I29" s="87"/>
    </row>
    <row r="30" spans="1:12" x14ac:dyDescent="0.25">
      <c r="A30" s="83"/>
      <c r="B30" s="420"/>
      <c r="C30" s="359"/>
      <c r="D30" s="359"/>
      <c r="E30" s="359"/>
      <c r="F30" s="58"/>
      <c r="G30" s="119"/>
      <c r="H30" s="140"/>
      <c r="I30" s="87"/>
    </row>
    <row r="31" spans="1:12" x14ac:dyDescent="0.25">
      <c r="A31" s="83"/>
      <c r="B31" s="412"/>
      <c r="C31" s="413"/>
      <c r="D31" s="413"/>
      <c r="E31" s="413"/>
      <c r="F31" s="61"/>
      <c r="G31" s="120"/>
      <c r="H31" s="86"/>
      <c r="I31" s="87"/>
      <c r="L31" s="88"/>
    </row>
    <row r="32" spans="1:12" x14ac:dyDescent="0.25">
      <c r="A32" s="455" t="s">
        <v>229</v>
      </c>
      <c r="B32" s="423"/>
      <c r="C32" s="423"/>
      <c r="D32" s="423"/>
      <c r="E32" s="423"/>
      <c r="F32" s="423"/>
      <c r="G32" s="423"/>
      <c r="H32" s="424"/>
      <c r="I32" s="141">
        <f>SUM(I24:I31)</f>
        <v>5482</v>
      </c>
      <c r="L32" s="88"/>
    </row>
    <row r="33" spans="1:12" x14ac:dyDescent="0.25">
      <c r="A33" s="422" t="s">
        <v>230</v>
      </c>
      <c r="B33" s="423"/>
      <c r="C33" s="423"/>
      <c r="D33" s="423"/>
      <c r="E33" s="423"/>
      <c r="F33" s="423"/>
      <c r="G33" s="423"/>
      <c r="H33" s="424"/>
      <c r="I33" s="142">
        <f>I32*0.15</f>
        <v>822.3</v>
      </c>
      <c r="L33" s="88"/>
    </row>
    <row r="34" spans="1:12" x14ac:dyDescent="0.25">
      <c r="A34" s="422" t="s">
        <v>231</v>
      </c>
      <c r="B34" s="423"/>
      <c r="C34" s="423"/>
      <c r="D34" s="423"/>
      <c r="E34" s="423"/>
      <c r="F34" s="423"/>
      <c r="G34" s="423"/>
      <c r="H34" s="424"/>
      <c r="I34" s="89">
        <f>I32+I33</f>
        <v>6304.3</v>
      </c>
    </row>
    <row r="35" spans="1:12" x14ac:dyDescent="0.25">
      <c r="A35" s="401" t="s">
        <v>163</v>
      </c>
      <c r="B35" s="402"/>
      <c r="C35" s="402"/>
      <c r="D35" s="402"/>
      <c r="E35" s="402"/>
      <c r="F35" s="402"/>
      <c r="G35" s="402"/>
      <c r="H35" s="402"/>
      <c r="I35" s="403"/>
    </row>
    <row r="36" spans="1:12" x14ac:dyDescent="0.25">
      <c r="A36" s="78" t="s">
        <v>164</v>
      </c>
      <c r="B36" s="404" t="s">
        <v>165</v>
      </c>
      <c r="C36" s="405"/>
      <c r="D36" s="406"/>
      <c r="E36" s="404" t="s">
        <v>147</v>
      </c>
      <c r="F36" s="406"/>
      <c r="G36" s="80" t="s">
        <v>149</v>
      </c>
      <c r="H36" s="81" t="s">
        <v>150</v>
      </c>
      <c r="I36" s="82" t="s">
        <v>151</v>
      </c>
    </row>
    <row r="37" spans="1:12" x14ac:dyDescent="0.25">
      <c r="A37" s="83">
        <v>1</v>
      </c>
      <c r="B37" s="425" t="s">
        <v>166</v>
      </c>
      <c r="C37" s="426"/>
      <c r="D37" s="427"/>
      <c r="E37" s="410" t="s">
        <v>167</v>
      </c>
      <c r="F37" s="411"/>
      <c r="G37" s="115">
        <v>5</v>
      </c>
      <c r="H37" s="113">
        <v>450</v>
      </c>
      <c r="I37" s="90">
        <f>SUM(G37*H37)</f>
        <v>2250</v>
      </c>
    </row>
    <row r="38" spans="1:12" x14ac:dyDescent="0.25">
      <c r="A38" s="83">
        <v>2</v>
      </c>
      <c r="B38" s="395" t="s">
        <v>168</v>
      </c>
      <c r="C38" s="396"/>
      <c r="D38" s="397"/>
      <c r="E38" s="420" t="s">
        <v>167</v>
      </c>
      <c r="F38" s="421"/>
      <c r="G38" s="84"/>
      <c r="H38" s="114">
        <v>350</v>
      </c>
      <c r="I38" s="87">
        <f t="shared" ref="I38:I42" si="1">SUM(G38*H38)</f>
        <v>0</v>
      </c>
    </row>
    <row r="39" spans="1:12" x14ac:dyDescent="0.25">
      <c r="A39" s="83">
        <v>3</v>
      </c>
      <c r="B39" s="395" t="s">
        <v>169</v>
      </c>
      <c r="C39" s="396"/>
      <c r="D39" s="397"/>
      <c r="E39" s="420" t="s">
        <v>167</v>
      </c>
      <c r="F39" s="421"/>
      <c r="G39" s="84"/>
      <c r="H39" s="114">
        <v>300</v>
      </c>
      <c r="I39" s="87">
        <f t="shared" si="1"/>
        <v>0</v>
      </c>
    </row>
    <row r="40" spans="1:12" x14ac:dyDescent="0.25">
      <c r="A40" s="83">
        <v>4</v>
      </c>
      <c r="B40" s="395" t="s">
        <v>170</v>
      </c>
      <c r="C40" s="396"/>
      <c r="D40" s="397"/>
      <c r="E40" s="420" t="s">
        <v>167</v>
      </c>
      <c r="F40" s="421"/>
      <c r="G40" s="84">
        <v>5</v>
      </c>
      <c r="H40" s="114">
        <v>200</v>
      </c>
      <c r="I40" s="87">
        <f t="shared" si="1"/>
        <v>1000</v>
      </c>
    </row>
    <row r="41" spans="1:12" x14ac:dyDescent="0.25">
      <c r="A41" s="83">
        <v>5</v>
      </c>
      <c r="B41" s="395" t="s">
        <v>171</v>
      </c>
      <c r="C41" s="396"/>
      <c r="D41" s="397"/>
      <c r="E41" s="420" t="s">
        <v>167</v>
      </c>
      <c r="F41" s="421"/>
      <c r="G41" s="84"/>
      <c r="H41" s="116">
        <v>200</v>
      </c>
      <c r="I41" s="87">
        <f t="shared" si="1"/>
        <v>0</v>
      </c>
    </row>
    <row r="42" spans="1:12" x14ac:dyDescent="0.25">
      <c r="A42" s="83">
        <v>6</v>
      </c>
      <c r="B42" s="395" t="s">
        <v>172</v>
      </c>
      <c r="C42" s="396"/>
      <c r="D42" s="397"/>
      <c r="E42" s="420" t="s">
        <v>167</v>
      </c>
      <c r="F42" s="421"/>
      <c r="G42" s="84"/>
      <c r="H42" s="116">
        <v>140</v>
      </c>
      <c r="I42" s="87">
        <f t="shared" si="1"/>
        <v>0</v>
      </c>
    </row>
    <row r="43" spans="1:12" x14ac:dyDescent="0.25">
      <c r="A43" s="83"/>
      <c r="B43" s="395"/>
      <c r="C43" s="396"/>
      <c r="D43" s="397"/>
      <c r="E43" s="91"/>
      <c r="F43" s="58"/>
      <c r="G43" s="58"/>
      <c r="H43" s="74"/>
      <c r="I43" s="87"/>
    </row>
    <row r="44" spans="1:12" x14ac:dyDescent="0.25">
      <c r="A44" s="72"/>
      <c r="B44" s="395"/>
      <c r="C44" s="396"/>
      <c r="D44" s="397"/>
      <c r="F44" s="58"/>
      <c r="G44" s="58"/>
      <c r="H44" s="74"/>
      <c r="I44" s="87"/>
    </row>
    <row r="45" spans="1:12" x14ac:dyDescent="0.25">
      <c r="A45" s="92"/>
      <c r="B45" s="398"/>
      <c r="C45" s="399"/>
      <c r="D45" s="400"/>
      <c r="E45" s="60"/>
      <c r="F45" s="61"/>
      <c r="G45" s="58"/>
      <c r="H45" s="76"/>
      <c r="I45" s="87"/>
    </row>
    <row r="46" spans="1:12" x14ac:dyDescent="0.25">
      <c r="A46" s="422" t="s">
        <v>173</v>
      </c>
      <c r="B46" s="423"/>
      <c r="C46" s="423"/>
      <c r="D46" s="423"/>
      <c r="E46" s="423"/>
      <c r="F46" s="423"/>
      <c r="G46" s="423"/>
      <c r="H46" s="424"/>
      <c r="I46" s="93">
        <f>SUM(I37:I45)</f>
        <v>3250</v>
      </c>
    </row>
    <row r="47" spans="1:12" x14ac:dyDescent="0.25">
      <c r="A47" s="401" t="s">
        <v>174</v>
      </c>
      <c r="B47" s="402"/>
      <c r="C47" s="402"/>
      <c r="D47" s="402"/>
      <c r="E47" s="402"/>
      <c r="F47" s="402"/>
      <c r="G47" s="402"/>
      <c r="H47" s="402"/>
      <c r="I47" s="403"/>
    </row>
    <row r="48" spans="1:12" x14ac:dyDescent="0.25">
      <c r="A48" s="78" t="s">
        <v>175</v>
      </c>
      <c r="B48" s="404" t="s">
        <v>176</v>
      </c>
      <c r="C48" s="405"/>
      <c r="D48" s="406"/>
      <c r="E48" s="404" t="s">
        <v>177</v>
      </c>
      <c r="F48" s="406"/>
      <c r="G48" s="94" t="s">
        <v>178</v>
      </c>
      <c r="H48" s="94" t="s">
        <v>150</v>
      </c>
      <c r="I48" s="95" t="s">
        <v>151</v>
      </c>
    </row>
    <row r="49" spans="1:12" x14ac:dyDescent="0.25">
      <c r="A49" s="83">
        <v>1</v>
      </c>
      <c r="B49" s="407" t="s">
        <v>265</v>
      </c>
      <c r="C49" s="408"/>
      <c r="D49" s="409"/>
      <c r="E49" s="410"/>
      <c r="F49" s="411"/>
      <c r="G49" s="84"/>
      <c r="H49" s="96"/>
      <c r="I49" s="87"/>
    </row>
    <row r="50" spans="1:12" x14ac:dyDescent="0.25">
      <c r="A50" s="83"/>
      <c r="B50" s="417" t="s">
        <v>266</v>
      </c>
      <c r="C50" s="418"/>
      <c r="D50" s="419"/>
      <c r="E50" s="420">
        <v>1</v>
      </c>
      <c r="F50" s="421"/>
      <c r="G50" s="84">
        <v>26.8</v>
      </c>
      <c r="H50" s="96">
        <v>5</v>
      </c>
      <c r="I50" s="87">
        <f>H50*G50</f>
        <v>134</v>
      </c>
    </row>
    <row r="51" spans="1:12" x14ac:dyDescent="0.25">
      <c r="A51" s="97"/>
      <c r="B51" s="412"/>
      <c r="C51" s="413"/>
      <c r="D51" s="414"/>
      <c r="E51" s="415"/>
      <c r="F51" s="416"/>
      <c r="G51" s="84"/>
      <c r="H51" s="96"/>
      <c r="I51" s="87"/>
    </row>
    <row r="52" spans="1:12" x14ac:dyDescent="0.25">
      <c r="A52" s="422" t="s">
        <v>181</v>
      </c>
      <c r="B52" s="423"/>
      <c r="C52" s="423"/>
      <c r="D52" s="423"/>
      <c r="E52" s="423"/>
      <c r="F52" s="423"/>
      <c r="G52" s="423"/>
      <c r="H52" s="424"/>
      <c r="I52" s="98">
        <f>SUM(I49:I51)</f>
        <v>134</v>
      </c>
    </row>
    <row r="53" spans="1:12" x14ac:dyDescent="0.25">
      <c r="A53" s="99"/>
      <c r="B53" s="100"/>
      <c r="C53" s="100"/>
      <c r="D53" s="100"/>
      <c r="E53" s="100"/>
      <c r="F53" s="101"/>
      <c r="G53" s="102"/>
      <c r="H53" s="102"/>
      <c r="I53" s="103"/>
      <c r="L53" s="55"/>
    </row>
    <row r="54" spans="1:12" x14ac:dyDescent="0.25">
      <c r="A54" s="390"/>
      <c r="B54" s="391"/>
      <c r="C54" s="391"/>
      <c r="D54" s="391"/>
      <c r="E54" s="391"/>
      <c r="F54" s="104"/>
      <c r="G54" s="394" t="s">
        <v>182</v>
      </c>
      <c r="H54" s="391"/>
      <c r="I54" s="105">
        <f>I52+I46+I34+I21</f>
        <v>9688.2999999999993</v>
      </c>
    </row>
    <row r="55" spans="1:12" x14ac:dyDescent="0.25">
      <c r="A55" s="390"/>
      <c r="B55" s="391"/>
      <c r="C55" s="391"/>
      <c r="D55" s="391"/>
      <c r="E55" s="391"/>
      <c r="F55" s="58"/>
      <c r="G55" s="106"/>
      <c r="H55" s="107"/>
      <c r="I55" s="108"/>
    </row>
    <row r="56" spans="1:12" ht="15.75" thickBot="1" x14ac:dyDescent="0.3">
      <c r="A56" s="390"/>
      <c r="B56" s="391"/>
      <c r="C56" s="391"/>
      <c r="D56" s="391"/>
      <c r="E56" s="391"/>
      <c r="F56" s="58"/>
      <c r="G56" s="444" t="s">
        <v>183</v>
      </c>
      <c r="H56" s="445"/>
      <c r="I56" s="117">
        <f>I54+I55</f>
        <v>9688.2999999999993</v>
      </c>
    </row>
    <row r="57" spans="1:12" ht="16.5" thickTop="1" thickBot="1" x14ac:dyDescent="0.3">
      <c r="A57" s="109"/>
      <c r="B57" s="110"/>
      <c r="C57" s="392"/>
      <c r="D57" s="393"/>
      <c r="E57" s="393"/>
      <c r="F57" s="393"/>
      <c r="G57" s="111"/>
      <c r="H57" s="111"/>
      <c r="I57" s="112"/>
    </row>
    <row r="59" spans="1:12" x14ac:dyDescent="0.25">
      <c r="A59" s="55"/>
      <c r="B59" s="55"/>
    </row>
  </sheetData>
  <mergeCells count="70">
    <mergeCell ref="C57:F57"/>
    <mergeCell ref="B51:D51"/>
    <mergeCell ref="E51:F51"/>
    <mergeCell ref="A52:H52"/>
    <mergeCell ref="A54:B54"/>
    <mergeCell ref="C54:E54"/>
    <mergeCell ref="G54:H54"/>
    <mergeCell ref="A55:B55"/>
    <mergeCell ref="C55:E55"/>
    <mergeCell ref="A56:B56"/>
    <mergeCell ref="C56:E56"/>
    <mergeCell ref="G56:H56"/>
    <mergeCell ref="B50:D50"/>
    <mergeCell ref="E50:F50"/>
    <mergeCell ref="B42:D42"/>
    <mergeCell ref="E42:F42"/>
    <mergeCell ref="B43:D43"/>
    <mergeCell ref="B44:D44"/>
    <mergeCell ref="B45:D45"/>
    <mergeCell ref="A46:H46"/>
    <mergeCell ref="A47:I47"/>
    <mergeCell ref="B48:D48"/>
    <mergeCell ref="E48:F48"/>
    <mergeCell ref="B49:D49"/>
    <mergeCell ref="E49:F49"/>
    <mergeCell ref="B39:D39"/>
    <mergeCell ref="E39:F39"/>
    <mergeCell ref="B40:D40"/>
    <mergeCell ref="E40:F40"/>
    <mergeCell ref="B41:D41"/>
    <mergeCell ref="E41:F41"/>
    <mergeCell ref="B38:D38"/>
    <mergeCell ref="E38:F38"/>
    <mergeCell ref="B29:E29"/>
    <mergeCell ref="B30:E30"/>
    <mergeCell ref="B31:E31"/>
    <mergeCell ref="A32:H32"/>
    <mergeCell ref="A33:H33"/>
    <mergeCell ref="A34:H34"/>
    <mergeCell ref="A35:I35"/>
    <mergeCell ref="B36:D36"/>
    <mergeCell ref="E36:F36"/>
    <mergeCell ref="B37:D37"/>
    <mergeCell ref="E37:F37"/>
    <mergeCell ref="B28:E28"/>
    <mergeCell ref="B17:D17"/>
    <mergeCell ref="B18:D18"/>
    <mergeCell ref="B19:D19"/>
    <mergeCell ref="B20:D20"/>
    <mergeCell ref="A21:H21"/>
    <mergeCell ref="A22:I22"/>
    <mergeCell ref="B23:E23"/>
    <mergeCell ref="B24:E24"/>
    <mergeCell ref="B25:E25"/>
    <mergeCell ref="B26:E26"/>
    <mergeCell ref="B27:E27"/>
    <mergeCell ref="A16:I16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F14:G14"/>
    <mergeCell ref="H14:I14"/>
    <mergeCell ref="A15:I15"/>
    <mergeCell ref="H13:I13"/>
  </mergeCells>
  <pageMargins left="0.7" right="0.7" top="0.75" bottom="0.75" header="0.3" footer="0.3"/>
  <pageSetup scale="80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M59"/>
  <sheetViews>
    <sheetView topLeftCell="A28" workbookViewId="0">
      <selection activeCell="A45" sqref="A45"/>
    </sheetView>
  </sheetViews>
  <sheetFormatPr defaultRowHeight="15" x14ac:dyDescent="0.25"/>
  <cols>
    <col min="1" max="1" width="12" bestFit="1" customWidth="1"/>
    <col min="4" max="4" width="20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>
        <v>18</v>
      </c>
      <c r="I9" s="442"/>
    </row>
    <row r="10" spans="1:13" x14ac:dyDescent="0.25">
      <c r="A10" s="57" t="s">
        <v>130</v>
      </c>
      <c r="B10" s="55"/>
      <c r="E10" s="58"/>
      <c r="F10" s="428" t="s">
        <v>131</v>
      </c>
      <c r="G10" s="429"/>
      <c r="H10" s="443" t="s">
        <v>267</v>
      </c>
      <c r="I10" s="431"/>
    </row>
    <row r="11" spans="1:13" x14ac:dyDescent="0.25">
      <c r="A11" s="57" t="s">
        <v>132</v>
      </c>
      <c r="B11" s="55"/>
      <c r="E11" s="58"/>
      <c r="F11" s="428" t="s">
        <v>133</v>
      </c>
      <c r="G11" s="429"/>
      <c r="H11" s="430" t="s">
        <v>268</v>
      </c>
      <c r="I11" s="431"/>
    </row>
    <row r="12" spans="1:13" x14ac:dyDescent="0.25">
      <c r="A12" s="57" t="s">
        <v>135</v>
      </c>
      <c r="B12" s="55"/>
      <c r="E12" s="58"/>
      <c r="F12" s="428" t="s">
        <v>136</v>
      </c>
      <c r="G12" s="429"/>
      <c r="H12" s="430">
        <v>45094</v>
      </c>
      <c r="I12" s="431"/>
    </row>
    <row r="13" spans="1:13" x14ac:dyDescent="0.25">
      <c r="A13" s="57" t="s">
        <v>137</v>
      </c>
      <c r="B13" s="55"/>
      <c r="E13" s="58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E14" s="58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434" t="s">
        <v>269</v>
      </c>
      <c r="B15" s="435"/>
      <c r="C15" s="435"/>
      <c r="D15" s="435"/>
      <c r="E15" s="435"/>
      <c r="F15" s="435"/>
      <c r="G15" s="435"/>
      <c r="H15" s="435"/>
      <c r="I15" s="436"/>
    </row>
    <row r="16" spans="1:13" ht="15.75" thickBot="1" x14ac:dyDescent="0.3">
      <c r="A16" s="437" t="s">
        <v>144</v>
      </c>
      <c r="B16" s="438"/>
      <c r="C16" s="438"/>
      <c r="D16" s="438"/>
      <c r="E16" s="438"/>
      <c r="F16" s="438"/>
      <c r="G16" s="438"/>
      <c r="H16" s="438"/>
      <c r="I16" s="439"/>
    </row>
    <row r="17" spans="1:12" x14ac:dyDescent="0.25">
      <c r="A17" s="62" t="s">
        <v>145</v>
      </c>
      <c r="B17" s="452" t="s">
        <v>228</v>
      </c>
      <c r="C17" s="453"/>
      <c r="D17" s="454"/>
      <c r="E17" s="128" t="s">
        <v>147</v>
      </c>
      <c r="F17" s="128" t="s">
        <v>148</v>
      </c>
      <c r="G17" s="128" t="s">
        <v>149</v>
      </c>
      <c r="H17" s="128" t="s">
        <v>150</v>
      </c>
      <c r="I17" s="129" t="s">
        <v>151</v>
      </c>
    </row>
    <row r="18" spans="1:12" x14ac:dyDescent="0.25">
      <c r="A18" s="67"/>
      <c r="B18" s="410"/>
      <c r="C18" s="432"/>
      <c r="D18" s="411"/>
      <c r="E18" s="68"/>
      <c r="F18" s="69"/>
      <c r="G18" s="68"/>
      <c r="H18" s="70"/>
      <c r="I18" s="71">
        <f>SUM(G18*H18)</f>
        <v>0</v>
      </c>
    </row>
    <row r="19" spans="1:12" x14ac:dyDescent="0.25">
      <c r="A19" s="72"/>
      <c r="B19" s="420"/>
      <c r="C19" s="359"/>
      <c r="D19" s="421"/>
      <c r="E19" s="73"/>
      <c r="F19" s="58"/>
      <c r="G19" s="73"/>
      <c r="H19" s="74"/>
      <c r="I19" s="71">
        <f t="shared" ref="I19:I20" si="0">SUM(G19*H19)</f>
        <v>0</v>
      </c>
    </row>
    <row r="20" spans="1:12" x14ac:dyDescent="0.25">
      <c r="A20" s="72"/>
      <c r="B20" s="415"/>
      <c r="C20" s="433"/>
      <c r="D20" s="416"/>
      <c r="E20" s="73"/>
      <c r="F20" s="58"/>
      <c r="G20" s="75"/>
      <c r="H20" s="76"/>
      <c r="I20" s="77">
        <f t="shared" si="0"/>
        <v>0</v>
      </c>
    </row>
    <row r="21" spans="1:12" x14ac:dyDescent="0.25">
      <c r="A21" s="422" t="s">
        <v>152</v>
      </c>
      <c r="B21" s="423"/>
      <c r="C21" s="423"/>
      <c r="D21" s="423"/>
      <c r="E21" s="423"/>
      <c r="F21" s="423"/>
      <c r="G21" s="423"/>
      <c r="H21" s="424"/>
      <c r="I21" s="71">
        <f>SUM(I18:I20)</f>
        <v>0</v>
      </c>
    </row>
    <row r="22" spans="1:12" x14ac:dyDescent="0.25">
      <c r="A22" s="401" t="s">
        <v>153</v>
      </c>
      <c r="B22" s="402"/>
      <c r="C22" s="402"/>
      <c r="D22" s="402"/>
      <c r="E22" s="402"/>
      <c r="F22" s="402"/>
      <c r="G22" s="402"/>
      <c r="H22" s="402"/>
      <c r="I22" s="403"/>
    </row>
    <row r="23" spans="1:12" x14ac:dyDescent="0.25">
      <c r="A23" s="78" t="s">
        <v>154</v>
      </c>
      <c r="B23" s="404" t="s">
        <v>228</v>
      </c>
      <c r="C23" s="405"/>
      <c r="D23" s="405"/>
      <c r="E23" s="405"/>
      <c r="F23" s="80"/>
      <c r="G23" s="136" t="s">
        <v>149</v>
      </c>
      <c r="H23" s="94" t="s">
        <v>150</v>
      </c>
      <c r="I23" s="95" t="s">
        <v>151</v>
      </c>
      <c r="K23" s="100"/>
    </row>
    <row r="24" spans="1:12" x14ac:dyDescent="0.25">
      <c r="A24" s="83"/>
      <c r="B24" s="407"/>
      <c r="C24" s="408"/>
      <c r="D24" s="408"/>
      <c r="E24" s="408"/>
      <c r="F24" s="139"/>
      <c r="G24" s="139"/>
      <c r="H24" s="140"/>
      <c r="I24" s="87"/>
    </row>
    <row r="25" spans="1:12" x14ac:dyDescent="0.25">
      <c r="A25" s="83"/>
      <c r="B25" s="417"/>
      <c r="C25" s="418"/>
      <c r="D25" s="418"/>
      <c r="E25" s="418"/>
      <c r="F25" s="119"/>
      <c r="G25" s="84"/>
      <c r="H25" s="140"/>
      <c r="I25" s="87"/>
    </row>
    <row r="26" spans="1:12" x14ac:dyDescent="0.25">
      <c r="A26" s="83"/>
      <c r="B26" s="417"/>
      <c r="C26" s="418"/>
      <c r="D26" s="418"/>
      <c r="E26" s="418"/>
      <c r="F26" s="119"/>
      <c r="G26" s="119"/>
      <c r="H26" s="140"/>
      <c r="I26" s="87"/>
    </row>
    <row r="27" spans="1:12" x14ac:dyDescent="0.25">
      <c r="A27" s="83"/>
      <c r="B27" s="417"/>
      <c r="C27" s="418"/>
      <c r="D27" s="418"/>
      <c r="E27" s="418"/>
      <c r="F27" s="119"/>
      <c r="G27" s="119"/>
      <c r="H27" s="140"/>
      <c r="I27" s="87"/>
    </row>
    <row r="28" spans="1:12" x14ac:dyDescent="0.25">
      <c r="A28" s="83"/>
      <c r="B28" s="417"/>
      <c r="C28" s="418"/>
      <c r="D28" s="418"/>
      <c r="E28" s="418"/>
      <c r="F28" s="119"/>
      <c r="G28" s="119"/>
      <c r="H28" s="140"/>
      <c r="I28" s="87"/>
    </row>
    <row r="29" spans="1:12" x14ac:dyDescent="0.25">
      <c r="A29" s="83"/>
      <c r="B29" s="420"/>
      <c r="C29" s="359"/>
      <c r="D29" s="359"/>
      <c r="E29" s="359"/>
      <c r="F29" s="58"/>
      <c r="G29" s="119"/>
      <c r="H29" s="140"/>
      <c r="I29" s="87"/>
    </row>
    <row r="30" spans="1:12" x14ac:dyDescent="0.25">
      <c r="A30" s="83"/>
      <c r="B30" s="420"/>
      <c r="C30" s="359"/>
      <c r="D30" s="359"/>
      <c r="E30" s="359"/>
      <c r="F30" s="58"/>
      <c r="G30" s="119"/>
      <c r="H30" s="140"/>
      <c r="I30" s="87"/>
    </row>
    <row r="31" spans="1:12" x14ac:dyDescent="0.25">
      <c r="A31" s="83"/>
      <c r="B31" s="412"/>
      <c r="C31" s="413"/>
      <c r="D31" s="413"/>
      <c r="E31" s="413"/>
      <c r="F31" s="61"/>
      <c r="G31" s="120"/>
      <c r="H31" s="86"/>
      <c r="I31" s="87"/>
      <c r="L31" s="88"/>
    </row>
    <row r="32" spans="1:12" x14ac:dyDescent="0.25">
      <c r="A32" s="455" t="s">
        <v>229</v>
      </c>
      <c r="B32" s="423"/>
      <c r="C32" s="423"/>
      <c r="D32" s="423"/>
      <c r="E32" s="423"/>
      <c r="F32" s="423"/>
      <c r="G32" s="423"/>
      <c r="H32" s="424"/>
      <c r="I32" s="141">
        <f>SUM(I24:I31)</f>
        <v>0</v>
      </c>
      <c r="L32" s="88"/>
    </row>
    <row r="33" spans="1:12" x14ac:dyDescent="0.25">
      <c r="A33" s="422" t="s">
        <v>230</v>
      </c>
      <c r="B33" s="423"/>
      <c r="C33" s="423"/>
      <c r="D33" s="423"/>
      <c r="E33" s="423"/>
      <c r="F33" s="423"/>
      <c r="G33" s="423"/>
      <c r="H33" s="424"/>
      <c r="I33" s="142">
        <f>I32*0.15</f>
        <v>0</v>
      </c>
      <c r="L33" s="88"/>
    </row>
    <row r="34" spans="1:12" x14ac:dyDescent="0.25">
      <c r="A34" s="422" t="s">
        <v>231</v>
      </c>
      <c r="B34" s="423"/>
      <c r="C34" s="423"/>
      <c r="D34" s="423"/>
      <c r="E34" s="423"/>
      <c r="F34" s="423"/>
      <c r="G34" s="423"/>
      <c r="H34" s="424"/>
      <c r="I34" s="89">
        <f>I32+I33</f>
        <v>0</v>
      </c>
    </row>
    <row r="35" spans="1:12" x14ac:dyDescent="0.25">
      <c r="A35" s="401" t="s">
        <v>163</v>
      </c>
      <c r="B35" s="402"/>
      <c r="C35" s="402"/>
      <c r="D35" s="402"/>
      <c r="E35" s="402"/>
      <c r="F35" s="402"/>
      <c r="G35" s="402"/>
      <c r="H35" s="402"/>
      <c r="I35" s="403"/>
    </row>
    <row r="36" spans="1:12" x14ac:dyDescent="0.25">
      <c r="A36" s="78" t="s">
        <v>164</v>
      </c>
      <c r="B36" s="404" t="s">
        <v>165</v>
      </c>
      <c r="C36" s="405"/>
      <c r="D36" s="406"/>
      <c r="E36" s="404" t="s">
        <v>147</v>
      </c>
      <c r="F36" s="406"/>
      <c r="G36" s="80" t="s">
        <v>149</v>
      </c>
      <c r="H36" s="81" t="s">
        <v>150</v>
      </c>
      <c r="I36" s="82" t="s">
        <v>151</v>
      </c>
    </row>
    <row r="37" spans="1:12" x14ac:dyDescent="0.25">
      <c r="A37" s="83">
        <v>1</v>
      </c>
      <c r="B37" s="425" t="s">
        <v>166</v>
      </c>
      <c r="C37" s="426"/>
      <c r="D37" s="427"/>
      <c r="E37" s="410" t="s">
        <v>167</v>
      </c>
      <c r="F37" s="411"/>
      <c r="G37" s="115">
        <v>3</v>
      </c>
      <c r="H37" s="113">
        <v>450</v>
      </c>
      <c r="I37" s="90">
        <f>SUM(G37*H37)</f>
        <v>1350</v>
      </c>
    </row>
    <row r="38" spans="1:12" x14ac:dyDescent="0.25">
      <c r="A38" s="83">
        <v>2</v>
      </c>
      <c r="B38" s="395" t="s">
        <v>168</v>
      </c>
      <c r="C38" s="396"/>
      <c r="D38" s="397"/>
      <c r="E38" s="420" t="s">
        <v>167</v>
      </c>
      <c r="F38" s="421"/>
      <c r="G38" s="84"/>
      <c r="H38" s="114">
        <v>350</v>
      </c>
      <c r="I38" s="87">
        <f t="shared" ref="I38:I42" si="1">SUM(G38*H38)</f>
        <v>0</v>
      </c>
    </row>
    <row r="39" spans="1:12" x14ac:dyDescent="0.25">
      <c r="A39" s="83">
        <v>3</v>
      </c>
      <c r="B39" s="395" t="s">
        <v>169</v>
      </c>
      <c r="C39" s="396"/>
      <c r="D39" s="397"/>
      <c r="E39" s="420" t="s">
        <v>167</v>
      </c>
      <c r="F39" s="421"/>
      <c r="G39" s="84"/>
      <c r="H39" s="114">
        <v>300</v>
      </c>
      <c r="I39" s="87">
        <f t="shared" si="1"/>
        <v>0</v>
      </c>
    </row>
    <row r="40" spans="1:12" x14ac:dyDescent="0.25">
      <c r="A40" s="83">
        <v>4</v>
      </c>
      <c r="B40" s="395" t="s">
        <v>170</v>
      </c>
      <c r="C40" s="396"/>
      <c r="D40" s="397"/>
      <c r="E40" s="420" t="s">
        <v>167</v>
      </c>
      <c r="F40" s="421"/>
      <c r="G40" s="84">
        <v>3</v>
      </c>
      <c r="H40" s="114">
        <v>200</v>
      </c>
      <c r="I40" s="87">
        <f t="shared" si="1"/>
        <v>600</v>
      </c>
    </row>
    <row r="41" spans="1:12" x14ac:dyDescent="0.25">
      <c r="A41" s="83">
        <v>5</v>
      </c>
      <c r="B41" s="395" t="s">
        <v>171</v>
      </c>
      <c r="C41" s="396"/>
      <c r="D41" s="397"/>
      <c r="E41" s="420" t="s">
        <v>167</v>
      </c>
      <c r="F41" s="421"/>
      <c r="G41" s="84"/>
      <c r="H41" s="116">
        <v>200</v>
      </c>
      <c r="I41" s="87">
        <f t="shared" si="1"/>
        <v>0</v>
      </c>
    </row>
    <row r="42" spans="1:12" x14ac:dyDescent="0.25">
      <c r="A42" s="83">
        <v>6</v>
      </c>
      <c r="B42" s="395" t="s">
        <v>172</v>
      </c>
      <c r="C42" s="396"/>
      <c r="D42" s="397"/>
      <c r="E42" s="420" t="s">
        <v>167</v>
      </c>
      <c r="F42" s="421"/>
      <c r="G42" s="84"/>
      <c r="H42" s="116">
        <v>140</v>
      </c>
      <c r="I42" s="87">
        <f t="shared" si="1"/>
        <v>0</v>
      </c>
    </row>
    <row r="43" spans="1:12" x14ac:dyDescent="0.25">
      <c r="A43" s="83"/>
      <c r="B43" s="395"/>
      <c r="C43" s="396"/>
      <c r="D43" s="397"/>
      <c r="E43" s="91"/>
      <c r="F43" s="58"/>
      <c r="G43" s="58"/>
      <c r="H43" s="74"/>
      <c r="I43" s="87"/>
    </row>
    <row r="44" spans="1:12" x14ac:dyDescent="0.25">
      <c r="A44" s="72"/>
      <c r="B44" s="395"/>
      <c r="C44" s="396"/>
      <c r="D44" s="397"/>
      <c r="F44" s="58"/>
      <c r="G44" s="58"/>
      <c r="H44" s="74"/>
      <c r="I44" s="87"/>
    </row>
    <row r="45" spans="1:12" x14ac:dyDescent="0.25">
      <c r="A45" s="92"/>
      <c r="B45" s="398"/>
      <c r="C45" s="399"/>
      <c r="D45" s="400"/>
      <c r="E45" s="60"/>
      <c r="F45" s="61"/>
      <c r="G45" s="58"/>
      <c r="H45" s="76"/>
      <c r="I45" s="87"/>
    </row>
    <row r="46" spans="1:12" x14ac:dyDescent="0.25">
      <c r="A46" s="422" t="s">
        <v>173</v>
      </c>
      <c r="B46" s="423"/>
      <c r="C46" s="423"/>
      <c r="D46" s="423"/>
      <c r="E46" s="423"/>
      <c r="F46" s="423"/>
      <c r="G46" s="423"/>
      <c r="H46" s="424"/>
      <c r="I46" s="93">
        <f>SUM(I37:I45)</f>
        <v>1950</v>
      </c>
    </row>
    <row r="47" spans="1:12" x14ac:dyDescent="0.25">
      <c r="A47" s="401" t="s">
        <v>174</v>
      </c>
      <c r="B47" s="402"/>
      <c r="C47" s="402"/>
      <c r="D47" s="402"/>
      <c r="E47" s="402"/>
      <c r="F47" s="402"/>
      <c r="G47" s="402"/>
      <c r="H47" s="402"/>
      <c r="I47" s="403"/>
    </row>
    <row r="48" spans="1:12" x14ac:dyDescent="0.25">
      <c r="A48" s="78" t="s">
        <v>175</v>
      </c>
      <c r="B48" s="404" t="s">
        <v>176</v>
      </c>
      <c r="C48" s="405"/>
      <c r="D48" s="406"/>
      <c r="E48" s="404" t="s">
        <v>177</v>
      </c>
      <c r="F48" s="406"/>
      <c r="G48" s="94" t="s">
        <v>178</v>
      </c>
      <c r="H48" s="94" t="s">
        <v>150</v>
      </c>
      <c r="I48" s="95" t="s">
        <v>151</v>
      </c>
    </row>
    <row r="49" spans="1:12" x14ac:dyDescent="0.25">
      <c r="A49" s="83">
        <v>1</v>
      </c>
      <c r="B49" s="407" t="s">
        <v>270</v>
      </c>
      <c r="C49" s="408"/>
      <c r="D49" s="409"/>
      <c r="E49" s="410"/>
      <c r="F49" s="411"/>
      <c r="G49" s="84"/>
      <c r="H49" s="96"/>
      <c r="I49" s="87"/>
    </row>
    <row r="50" spans="1:12" x14ac:dyDescent="0.25">
      <c r="A50" s="83"/>
      <c r="B50" s="417" t="s">
        <v>271</v>
      </c>
      <c r="C50" s="418"/>
      <c r="D50" s="419"/>
      <c r="E50" s="420">
        <v>1</v>
      </c>
      <c r="F50" s="421"/>
      <c r="G50" s="84">
        <v>28.6</v>
      </c>
      <c r="H50" s="96">
        <v>5</v>
      </c>
      <c r="I50" s="87">
        <f>H50*G50</f>
        <v>143</v>
      </c>
    </row>
    <row r="51" spans="1:12" x14ac:dyDescent="0.25">
      <c r="A51" s="97"/>
      <c r="B51" s="412"/>
      <c r="C51" s="413"/>
      <c r="D51" s="414"/>
      <c r="E51" s="415"/>
      <c r="F51" s="416"/>
      <c r="G51" s="84"/>
      <c r="H51" s="96"/>
      <c r="I51" s="87"/>
    </row>
    <row r="52" spans="1:12" x14ac:dyDescent="0.25">
      <c r="A52" s="422" t="s">
        <v>181</v>
      </c>
      <c r="B52" s="423"/>
      <c r="C52" s="423"/>
      <c r="D52" s="423"/>
      <c r="E52" s="423"/>
      <c r="F52" s="423"/>
      <c r="G52" s="423"/>
      <c r="H52" s="424"/>
      <c r="I52" s="98">
        <f>SUM(I49:I51)</f>
        <v>143</v>
      </c>
    </row>
    <row r="53" spans="1:12" x14ac:dyDescent="0.25">
      <c r="A53" s="99"/>
      <c r="B53" s="100"/>
      <c r="C53" s="100"/>
      <c r="D53" s="100"/>
      <c r="E53" s="100"/>
      <c r="F53" s="101"/>
      <c r="G53" s="102"/>
      <c r="H53" s="102"/>
      <c r="I53" s="103"/>
      <c r="L53" s="55"/>
    </row>
    <row r="54" spans="1:12" x14ac:dyDescent="0.25">
      <c r="A54" s="390"/>
      <c r="B54" s="391"/>
      <c r="C54" s="391"/>
      <c r="D54" s="391"/>
      <c r="E54" s="391"/>
      <c r="F54" s="104"/>
      <c r="G54" s="394" t="s">
        <v>182</v>
      </c>
      <c r="H54" s="391"/>
      <c r="I54" s="105">
        <f>I52+I46+I34</f>
        <v>2093</v>
      </c>
    </row>
    <row r="55" spans="1:12" x14ac:dyDescent="0.25">
      <c r="A55" s="390"/>
      <c r="B55" s="391"/>
      <c r="C55" s="391"/>
      <c r="D55" s="391"/>
      <c r="E55" s="391"/>
      <c r="F55" s="58"/>
      <c r="G55" s="106"/>
      <c r="H55" s="107"/>
      <c r="I55" s="108"/>
    </row>
    <row r="56" spans="1:12" ht="15.75" thickBot="1" x14ac:dyDescent="0.3">
      <c r="A56" s="390"/>
      <c r="B56" s="391"/>
      <c r="C56" s="391"/>
      <c r="D56" s="391"/>
      <c r="E56" s="391"/>
      <c r="F56" s="58"/>
      <c r="G56" s="444" t="s">
        <v>183</v>
      </c>
      <c r="H56" s="445"/>
      <c r="I56" s="117">
        <f>I54+I55</f>
        <v>2093</v>
      </c>
    </row>
    <row r="57" spans="1:12" ht="16.5" thickTop="1" thickBot="1" x14ac:dyDescent="0.3">
      <c r="A57" s="109"/>
      <c r="B57" s="110"/>
      <c r="C57" s="392"/>
      <c r="D57" s="393"/>
      <c r="E57" s="393"/>
      <c r="F57" s="393"/>
      <c r="G57" s="111"/>
      <c r="H57" s="111"/>
      <c r="I57" s="112"/>
    </row>
    <row r="59" spans="1:12" x14ac:dyDescent="0.25">
      <c r="A59" s="55"/>
      <c r="B59" s="55"/>
    </row>
  </sheetData>
  <mergeCells count="70">
    <mergeCell ref="C57:F57"/>
    <mergeCell ref="B50:D50"/>
    <mergeCell ref="E50:F50"/>
    <mergeCell ref="B51:D51"/>
    <mergeCell ref="E51:F51"/>
    <mergeCell ref="A52:H52"/>
    <mergeCell ref="A54:B54"/>
    <mergeCell ref="C54:E54"/>
    <mergeCell ref="G54:H54"/>
    <mergeCell ref="A55:B55"/>
    <mergeCell ref="C55:E55"/>
    <mergeCell ref="A56:B56"/>
    <mergeCell ref="C56:E56"/>
    <mergeCell ref="G56:H56"/>
    <mergeCell ref="B49:D49"/>
    <mergeCell ref="E49:F49"/>
    <mergeCell ref="B41:D41"/>
    <mergeCell ref="E41:F41"/>
    <mergeCell ref="B42:D42"/>
    <mergeCell ref="E42:F42"/>
    <mergeCell ref="B43:D43"/>
    <mergeCell ref="B44:D44"/>
    <mergeCell ref="B45:D45"/>
    <mergeCell ref="A46:H46"/>
    <mergeCell ref="A47:I47"/>
    <mergeCell ref="B48:D48"/>
    <mergeCell ref="E48:F48"/>
    <mergeCell ref="B38:D38"/>
    <mergeCell ref="E38:F38"/>
    <mergeCell ref="B39:D39"/>
    <mergeCell ref="E39:F39"/>
    <mergeCell ref="B40:D40"/>
    <mergeCell ref="E40:F40"/>
    <mergeCell ref="A34:H34"/>
    <mergeCell ref="A35:I35"/>
    <mergeCell ref="B36:D36"/>
    <mergeCell ref="E36:F36"/>
    <mergeCell ref="B37:D37"/>
    <mergeCell ref="E37:F37"/>
    <mergeCell ref="A33:H33"/>
    <mergeCell ref="A22:I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21:H21"/>
    <mergeCell ref="F12:G12"/>
    <mergeCell ref="H12:I12"/>
    <mergeCell ref="H13:I13"/>
    <mergeCell ref="F14:G14"/>
    <mergeCell ref="H14:I14"/>
    <mergeCell ref="A15:I15"/>
    <mergeCell ref="A16:I16"/>
    <mergeCell ref="B17:D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" right="0.7" top="0.75" bottom="0.75" header="0.3" footer="0.3"/>
  <pageSetup scale="80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M59"/>
  <sheetViews>
    <sheetView topLeftCell="A31" workbookViewId="0">
      <selection activeCell="A45" sqref="A45"/>
    </sheetView>
  </sheetViews>
  <sheetFormatPr defaultRowHeight="15" x14ac:dyDescent="0.25"/>
  <cols>
    <col min="1" max="1" width="12" bestFit="1" customWidth="1"/>
    <col min="4" max="4" width="20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>
        <v>19</v>
      </c>
      <c r="I9" s="442"/>
    </row>
    <row r="10" spans="1:13" x14ac:dyDescent="0.25">
      <c r="A10" s="57" t="s">
        <v>130</v>
      </c>
      <c r="B10" s="55"/>
      <c r="E10" s="58"/>
      <c r="F10" s="428" t="s">
        <v>131</v>
      </c>
      <c r="G10" s="429"/>
      <c r="H10" s="443" t="s">
        <v>272</v>
      </c>
      <c r="I10" s="431"/>
    </row>
    <row r="11" spans="1:13" x14ac:dyDescent="0.25">
      <c r="A11" s="57" t="s">
        <v>132</v>
      </c>
      <c r="B11" s="55"/>
      <c r="E11" s="58"/>
      <c r="F11" s="428" t="s">
        <v>133</v>
      </c>
      <c r="G11" s="429"/>
      <c r="H11" s="430" t="s">
        <v>268</v>
      </c>
      <c r="I11" s="431"/>
    </row>
    <row r="12" spans="1:13" x14ac:dyDescent="0.25">
      <c r="A12" s="57" t="s">
        <v>135</v>
      </c>
      <c r="B12" s="55"/>
      <c r="E12" s="58"/>
      <c r="F12" s="428" t="s">
        <v>136</v>
      </c>
      <c r="G12" s="429"/>
      <c r="H12" s="430">
        <v>46407</v>
      </c>
      <c r="I12" s="431"/>
    </row>
    <row r="13" spans="1:13" x14ac:dyDescent="0.25">
      <c r="A13" s="57" t="s">
        <v>137</v>
      </c>
      <c r="B13" s="55"/>
      <c r="E13" s="58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E14" s="58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434" t="s">
        <v>273</v>
      </c>
      <c r="B15" s="435"/>
      <c r="C15" s="435"/>
      <c r="D15" s="435"/>
      <c r="E15" s="435"/>
      <c r="F15" s="435"/>
      <c r="G15" s="435"/>
      <c r="H15" s="435"/>
      <c r="I15" s="436"/>
    </row>
    <row r="16" spans="1:13" ht="15.75" thickBot="1" x14ac:dyDescent="0.3">
      <c r="A16" s="437" t="s">
        <v>144</v>
      </c>
      <c r="B16" s="438"/>
      <c r="C16" s="438"/>
      <c r="D16" s="438"/>
      <c r="E16" s="438"/>
      <c r="F16" s="438"/>
      <c r="G16" s="438"/>
      <c r="H16" s="438"/>
      <c r="I16" s="439"/>
    </row>
    <row r="17" spans="1:12" x14ac:dyDescent="0.25">
      <c r="A17" s="62" t="s">
        <v>145</v>
      </c>
      <c r="B17" s="452" t="s">
        <v>228</v>
      </c>
      <c r="C17" s="453"/>
      <c r="D17" s="454"/>
      <c r="E17" s="128" t="s">
        <v>147</v>
      </c>
      <c r="F17" s="128" t="s">
        <v>148</v>
      </c>
      <c r="G17" s="128" t="s">
        <v>149</v>
      </c>
      <c r="H17" s="128" t="s">
        <v>150</v>
      </c>
      <c r="I17" s="129" t="s">
        <v>151</v>
      </c>
    </row>
    <row r="18" spans="1:12" x14ac:dyDescent="0.25">
      <c r="A18" s="67"/>
      <c r="B18" s="410"/>
      <c r="C18" s="432"/>
      <c r="D18" s="411"/>
      <c r="E18" s="68"/>
      <c r="F18" s="69"/>
      <c r="G18" s="68"/>
      <c r="H18" s="70"/>
      <c r="I18" s="71">
        <f>SUM(G18*H18)</f>
        <v>0</v>
      </c>
    </row>
    <row r="19" spans="1:12" x14ac:dyDescent="0.25">
      <c r="A19" s="72"/>
      <c r="B19" s="420"/>
      <c r="C19" s="359"/>
      <c r="D19" s="421"/>
      <c r="E19" s="73"/>
      <c r="F19" s="58"/>
      <c r="G19" s="73"/>
      <c r="H19" s="74"/>
      <c r="I19" s="71">
        <f t="shared" ref="I19:I20" si="0">SUM(G19*H19)</f>
        <v>0</v>
      </c>
    </row>
    <row r="20" spans="1:12" x14ac:dyDescent="0.25">
      <c r="A20" s="72"/>
      <c r="B20" s="415"/>
      <c r="C20" s="433"/>
      <c r="D20" s="416"/>
      <c r="E20" s="73"/>
      <c r="F20" s="58"/>
      <c r="G20" s="75"/>
      <c r="H20" s="76"/>
      <c r="I20" s="77">
        <f t="shared" si="0"/>
        <v>0</v>
      </c>
    </row>
    <row r="21" spans="1:12" x14ac:dyDescent="0.25">
      <c r="A21" s="422" t="s">
        <v>152</v>
      </c>
      <c r="B21" s="423"/>
      <c r="C21" s="423"/>
      <c r="D21" s="423"/>
      <c r="E21" s="423"/>
      <c r="F21" s="423"/>
      <c r="G21" s="423"/>
      <c r="H21" s="424"/>
      <c r="I21" s="71">
        <f>SUM(I18:I20)</f>
        <v>0</v>
      </c>
    </row>
    <row r="22" spans="1:12" x14ac:dyDescent="0.25">
      <c r="A22" s="401" t="s">
        <v>153</v>
      </c>
      <c r="B22" s="402"/>
      <c r="C22" s="402"/>
      <c r="D22" s="402"/>
      <c r="E22" s="402"/>
      <c r="F22" s="402"/>
      <c r="G22" s="402"/>
      <c r="H22" s="402"/>
      <c r="I22" s="403"/>
    </row>
    <row r="23" spans="1:12" x14ac:dyDescent="0.25">
      <c r="A23" s="78" t="s">
        <v>154</v>
      </c>
      <c r="B23" s="404" t="s">
        <v>228</v>
      </c>
      <c r="C23" s="405"/>
      <c r="D23" s="405"/>
      <c r="E23" s="405"/>
      <c r="F23" s="80"/>
      <c r="G23" s="136" t="s">
        <v>149</v>
      </c>
      <c r="H23" s="94" t="s">
        <v>150</v>
      </c>
      <c r="I23" s="95" t="s">
        <v>151</v>
      </c>
      <c r="K23" s="100"/>
    </row>
    <row r="24" spans="1:12" x14ac:dyDescent="0.25">
      <c r="A24" s="83">
        <v>1</v>
      </c>
      <c r="B24" s="407" t="s">
        <v>274</v>
      </c>
      <c r="C24" s="408"/>
      <c r="D24" s="408"/>
      <c r="E24" s="408"/>
      <c r="F24" s="139"/>
      <c r="G24" s="139">
        <v>1</v>
      </c>
      <c r="H24" s="140">
        <v>1142</v>
      </c>
      <c r="I24" s="87">
        <f>H24*G24</f>
        <v>1142</v>
      </c>
    </row>
    <row r="25" spans="1:12" x14ac:dyDescent="0.25">
      <c r="A25" s="83"/>
      <c r="B25" s="417"/>
      <c r="C25" s="418"/>
      <c r="D25" s="418"/>
      <c r="E25" s="418"/>
      <c r="F25" s="119"/>
      <c r="G25" s="84"/>
      <c r="H25" s="140"/>
      <c r="I25" s="87"/>
    </row>
    <row r="26" spans="1:12" x14ac:dyDescent="0.25">
      <c r="A26" s="83"/>
      <c r="B26" s="417"/>
      <c r="C26" s="418"/>
      <c r="D26" s="418"/>
      <c r="E26" s="418"/>
      <c r="F26" s="119"/>
      <c r="G26" s="119"/>
      <c r="H26" s="140"/>
      <c r="I26" s="87"/>
    </row>
    <row r="27" spans="1:12" x14ac:dyDescent="0.25">
      <c r="A27" s="83"/>
      <c r="B27" s="417"/>
      <c r="C27" s="418"/>
      <c r="D27" s="418"/>
      <c r="E27" s="418"/>
      <c r="F27" s="119"/>
      <c r="G27" s="119"/>
      <c r="H27" s="140"/>
      <c r="I27" s="87"/>
    </row>
    <row r="28" spans="1:12" x14ac:dyDescent="0.25">
      <c r="A28" s="83"/>
      <c r="B28" s="417"/>
      <c r="C28" s="418"/>
      <c r="D28" s="418"/>
      <c r="E28" s="418"/>
      <c r="F28" s="119"/>
      <c r="G28" s="119"/>
      <c r="H28" s="140"/>
      <c r="I28" s="87"/>
    </row>
    <row r="29" spans="1:12" x14ac:dyDescent="0.25">
      <c r="A29" s="83"/>
      <c r="B29" s="420"/>
      <c r="C29" s="359"/>
      <c r="D29" s="359"/>
      <c r="E29" s="359"/>
      <c r="F29" s="58"/>
      <c r="G29" s="119"/>
      <c r="H29" s="140"/>
      <c r="I29" s="87"/>
    </row>
    <row r="30" spans="1:12" x14ac:dyDescent="0.25">
      <c r="A30" s="83"/>
      <c r="B30" s="420"/>
      <c r="C30" s="359"/>
      <c r="D30" s="359"/>
      <c r="E30" s="359"/>
      <c r="F30" s="58"/>
      <c r="G30" s="119"/>
      <c r="H30" s="140"/>
      <c r="I30" s="87"/>
    </row>
    <row r="31" spans="1:12" x14ac:dyDescent="0.25">
      <c r="A31" s="83"/>
      <c r="B31" s="412"/>
      <c r="C31" s="413"/>
      <c r="D31" s="413"/>
      <c r="E31" s="413"/>
      <c r="F31" s="61"/>
      <c r="G31" s="120"/>
      <c r="H31" s="86"/>
      <c r="I31" s="87"/>
      <c r="L31" s="88"/>
    </row>
    <row r="32" spans="1:12" x14ac:dyDescent="0.25">
      <c r="A32" s="455" t="s">
        <v>229</v>
      </c>
      <c r="B32" s="423"/>
      <c r="C32" s="423"/>
      <c r="D32" s="423"/>
      <c r="E32" s="423"/>
      <c r="F32" s="423"/>
      <c r="G32" s="423"/>
      <c r="H32" s="424"/>
      <c r="I32" s="141">
        <f>SUM(I24:I31)</f>
        <v>1142</v>
      </c>
      <c r="L32" s="88"/>
    </row>
    <row r="33" spans="1:12" x14ac:dyDescent="0.25">
      <c r="A33" s="422" t="s">
        <v>230</v>
      </c>
      <c r="B33" s="423"/>
      <c r="C33" s="423"/>
      <c r="D33" s="423"/>
      <c r="E33" s="423"/>
      <c r="F33" s="423"/>
      <c r="G33" s="423"/>
      <c r="H33" s="424"/>
      <c r="I33" s="142">
        <f>I32*0.15</f>
        <v>171.29999999999998</v>
      </c>
      <c r="L33" s="88"/>
    </row>
    <row r="34" spans="1:12" x14ac:dyDescent="0.25">
      <c r="A34" s="422" t="s">
        <v>231</v>
      </c>
      <c r="B34" s="423"/>
      <c r="C34" s="423"/>
      <c r="D34" s="423"/>
      <c r="E34" s="423"/>
      <c r="F34" s="423"/>
      <c r="G34" s="423"/>
      <c r="H34" s="424"/>
      <c r="I34" s="89">
        <f>I32+I33</f>
        <v>1313.3</v>
      </c>
    </row>
    <row r="35" spans="1:12" x14ac:dyDescent="0.25">
      <c r="A35" s="401" t="s">
        <v>163</v>
      </c>
      <c r="B35" s="402"/>
      <c r="C35" s="402"/>
      <c r="D35" s="402"/>
      <c r="E35" s="402"/>
      <c r="F35" s="402"/>
      <c r="G35" s="402"/>
      <c r="H35" s="402"/>
      <c r="I35" s="403"/>
    </row>
    <row r="36" spans="1:12" x14ac:dyDescent="0.25">
      <c r="A36" s="78" t="s">
        <v>164</v>
      </c>
      <c r="B36" s="404" t="s">
        <v>165</v>
      </c>
      <c r="C36" s="405"/>
      <c r="D36" s="406"/>
      <c r="E36" s="404" t="s">
        <v>147</v>
      </c>
      <c r="F36" s="406"/>
      <c r="G36" s="80" t="s">
        <v>149</v>
      </c>
      <c r="H36" s="81" t="s">
        <v>150</v>
      </c>
      <c r="I36" s="82" t="s">
        <v>151</v>
      </c>
    </row>
    <row r="37" spans="1:12" x14ac:dyDescent="0.25">
      <c r="A37" s="83">
        <v>1</v>
      </c>
      <c r="B37" s="425" t="s">
        <v>166</v>
      </c>
      <c r="C37" s="426"/>
      <c r="D37" s="427"/>
      <c r="E37" s="410" t="s">
        <v>167</v>
      </c>
      <c r="F37" s="411"/>
      <c r="G37" s="115">
        <v>4</v>
      </c>
      <c r="H37" s="113">
        <v>450</v>
      </c>
      <c r="I37" s="90">
        <f>SUM(G37*H37)</f>
        <v>1800</v>
      </c>
    </row>
    <row r="38" spans="1:12" x14ac:dyDescent="0.25">
      <c r="A38" s="83">
        <v>2</v>
      </c>
      <c r="B38" s="395" t="s">
        <v>168</v>
      </c>
      <c r="C38" s="396"/>
      <c r="D38" s="397"/>
      <c r="E38" s="420" t="s">
        <v>167</v>
      </c>
      <c r="F38" s="421"/>
      <c r="G38" s="84"/>
      <c r="H38" s="114">
        <v>350</v>
      </c>
      <c r="I38" s="87">
        <f t="shared" ref="I38:I42" si="1">SUM(G38*H38)</f>
        <v>0</v>
      </c>
    </row>
    <row r="39" spans="1:12" x14ac:dyDescent="0.25">
      <c r="A39" s="83">
        <v>3</v>
      </c>
      <c r="B39" s="395" t="s">
        <v>169</v>
      </c>
      <c r="C39" s="396"/>
      <c r="D39" s="397"/>
      <c r="E39" s="420" t="s">
        <v>167</v>
      </c>
      <c r="F39" s="421"/>
      <c r="G39" s="84"/>
      <c r="H39" s="114">
        <v>300</v>
      </c>
      <c r="I39" s="87">
        <f t="shared" si="1"/>
        <v>0</v>
      </c>
    </row>
    <row r="40" spans="1:12" x14ac:dyDescent="0.25">
      <c r="A40" s="83">
        <v>4</v>
      </c>
      <c r="B40" s="395" t="s">
        <v>170</v>
      </c>
      <c r="C40" s="396"/>
      <c r="D40" s="397"/>
      <c r="E40" s="420" t="s">
        <v>167</v>
      </c>
      <c r="F40" s="421"/>
      <c r="G40" s="84">
        <v>4</v>
      </c>
      <c r="H40" s="114">
        <v>200</v>
      </c>
      <c r="I40" s="87">
        <f t="shared" si="1"/>
        <v>800</v>
      </c>
    </row>
    <row r="41" spans="1:12" x14ac:dyDescent="0.25">
      <c r="A41" s="83">
        <v>5</v>
      </c>
      <c r="B41" s="395" t="s">
        <v>171</v>
      </c>
      <c r="C41" s="396"/>
      <c r="D41" s="397"/>
      <c r="E41" s="420" t="s">
        <v>167</v>
      </c>
      <c r="F41" s="421"/>
      <c r="G41" s="84"/>
      <c r="H41" s="116">
        <v>200</v>
      </c>
      <c r="I41" s="87">
        <f t="shared" si="1"/>
        <v>0</v>
      </c>
    </row>
    <row r="42" spans="1:12" x14ac:dyDescent="0.25">
      <c r="A42" s="83">
        <v>6</v>
      </c>
      <c r="B42" s="395" t="s">
        <v>172</v>
      </c>
      <c r="C42" s="396"/>
      <c r="D42" s="397"/>
      <c r="E42" s="420" t="s">
        <v>167</v>
      </c>
      <c r="F42" s="421"/>
      <c r="G42" s="84"/>
      <c r="H42" s="116">
        <v>140</v>
      </c>
      <c r="I42" s="87">
        <f t="shared" si="1"/>
        <v>0</v>
      </c>
    </row>
    <row r="43" spans="1:12" x14ac:dyDescent="0.25">
      <c r="A43" s="83"/>
      <c r="B43" s="395"/>
      <c r="C43" s="396"/>
      <c r="D43" s="397"/>
      <c r="E43" s="91"/>
      <c r="F43" s="58"/>
      <c r="G43" s="58"/>
      <c r="H43" s="74"/>
      <c r="I43" s="87"/>
    </row>
    <row r="44" spans="1:12" x14ac:dyDescent="0.25">
      <c r="A44" s="72"/>
      <c r="B44" s="395"/>
      <c r="C44" s="396"/>
      <c r="D44" s="397"/>
      <c r="F44" s="58"/>
      <c r="G44" s="58"/>
      <c r="H44" s="74"/>
      <c r="I44" s="87"/>
    </row>
    <row r="45" spans="1:12" x14ac:dyDescent="0.25">
      <c r="A45" s="92"/>
      <c r="B45" s="398"/>
      <c r="C45" s="399"/>
      <c r="D45" s="400"/>
      <c r="E45" s="60"/>
      <c r="F45" s="61"/>
      <c r="G45" s="58"/>
      <c r="H45" s="76"/>
      <c r="I45" s="87"/>
    </row>
    <row r="46" spans="1:12" x14ac:dyDescent="0.25">
      <c r="A46" s="422" t="s">
        <v>173</v>
      </c>
      <c r="B46" s="423"/>
      <c r="C46" s="423"/>
      <c r="D46" s="423"/>
      <c r="E46" s="423"/>
      <c r="F46" s="423"/>
      <c r="G46" s="423"/>
      <c r="H46" s="424"/>
      <c r="I46" s="93">
        <f>SUM(I37:I45)</f>
        <v>2600</v>
      </c>
    </row>
    <row r="47" spans="1:12" x14ac:dyDescent="0.25">
      <c r="A47" s="401" t="s">
        <v>174</v>
      </c>
      <c r="B47" s="402"/>
      <c r="C47" s="402"/>
      <c r="D47" s="402"/>
      <c r="E47" s="402"/>
      <c r="F47" s="402"/>
      <c r="G47" s="402"/>
      <c r="H47" s="402"/>
      <c r="I47" s="403"/>
    </row>
    <row r="48" spans="1:12" x14ac:dyDescent="0.25">
      <c r="A48" s="78" t="s">
        <v>175</v>
      </c>
      <c r="B48" s="404" t="s">
        <v>176</v>
      </c>
      <c r="C48" s="405"/>
      <c r="D48" s="406"/>
      <c r="E48" s="404" t="s">
        <v>177</v>
      </c>
      <c r="F48" s="406"/>
      <c r="G48" s="94" t="s">
        <v>178</v>
      </c>
      <c r="H48" s="94" t="s">
        <v>150</v>
      </c>
      <c r="I48" s="95" t="s">
        <v>151</v>
      </c>
    </row>
    <row r="49" spans="1:12" x14ac:dyDescent="0.25">
      <c r="A49" s="83">
        <v>1</v>
      </c>
      <c r="B49" s="407" t="s">
        <v>270</v>
      </c>
      <c r="C49" s="408"/>
      <c r="D49" s="409"/>
      <c r="E49" s="410"/>
      <c r="F49" s="411"/>
      <c r="G49" s="84"/>
      <c r="H49" s="96"/>
      <c r="I49" s="87"/>
    </row>
    <row r="50" spans="1:12" x14ac:dyDescent="0.25">
      <c r="A50" s="83"/>
      <c r="B50" s="417" t="s">
        <v>271</v>
      </c>
      <c r="C50" s="418"/>
      <c r="D50" s="419"/>
      <c r="E50" s="420">
        <v>1</v>
      </c>
      <c r="F50" s="421"/>
      <c r="G50" s="84">
        <v>28.6</v>
      </c>
      <c r="H50" s="96">
        <v>5</v>
      </c>
      <c r="I50" s="87">
        <f>H50*G50</f>
        <v>143</v>
      </c>
    </row>
    <row r="51" spans="1:12" x14ac:dyDescent="0.25">
      <c r="A51" s="97"/>
      <c r="B51" s="412"/>
      <c r="C51" s="413"/>
      <c r="D51" s="414"/>
      <c r="E51" s="415"/>
      <c r="F51" s="416"/>
      <c r="G51" s="84"/>
      <c r="H51" s="96"/>
      <c r="I51" s="87"/>
    </row>
    <row r="52" spans="1:12" x14ac:dyDescent="0.25">
      <c r="A52" s="422" t="s">
        <v>181</v>
      </c>
      <c r="B52" s="423"/>
      <c r="C52" s="423"/>
      <c r="D52" s="423"/>
      <c r="E52" s="423"/>
      <c r="F52" s="423"/>
      <c r="G52" s="423"/>
      <c r="H52" s="424"/>
      <c r="I52" s="98">
        <f>SUM(I49:I51)</f>
        <v>143</v>
      </c>
    </row>
    <row r="53" spans="1:12" x14ac:dyDescent="0.25">
      <c r="A53" s="99"/>
      <c r="B53" s="100"/>
      <c r="C53" s="100"/>
      <c r="D53" s="100"/>
      <c r="E53" s="100"/>
      <c r="F53" s="101"/>
      <c r="G53" s="102"/>
      <c r="H53" s="102"/>
      <c r="I53" s="103"/>
      <c r="L53" s="55"/>
    </row>
    <row r="54" spans="1:12" x14ac:dyDescent="0.25">
      <c r="A54" s="390"/>
      <c r="B54" s="391"/>
      <c r="C54" s="391"/>
      <c r="D54" s="391"/>
      <c r="E54" s="391"/>
      <c r="F54" s="104"/>
      <c r="G54" s="394" t="s">
        <v>182</v>
      </c>
      <c r="H54" s="391"/>
      <c r="I54" s="105">
        <f>I52+I46+I34</f>
        <v>4056.3</v>
      </c>
    </row>
    <row r="55" spans="1:12" x14ac:dyDescent="0.25">
      <c r="A55" s="390"/>
      <c r="B55" s="391"/>
      <c r="C55" s="391"/>
      <c r="D55" s="391"/>
      <c r="E55" s="391"/>
      <c r="F55" s="58"/>
      <c r="G55" s="106"/>
      <c r="H55" s="107"/>
      <c r="I55" s="108"/>
    </row>
    <row r="56" spans="1:12" ht="15.75" thickBot="1" x14ac:dyDescent="0.3">
      <c r="A56" s="390"/>
      <c r="B56" s="391"/>
      <c r="C56" s="391"/>
      <c r="D56" s="391"/>
      <c r="E56" s="391"/>
      <c r="F56" s="58"/>
      <c r="G56" s="444" t="s">
        <v>183</v>
      </c>
      <c r="H56" s="445"/>
      <c r="I56" s="117">
        <f>I54+I55</f>
        <v>4056.3</v>
      </c>
    </row>
    <row r="57" spans="1:12" ht="16.5" thickTop="1" thickBot="1" x14ac:dyDescent="0.3">
      <c r="A57" s="109"/>
      <c r="B57" s="110"/>
      <c r="C57" s="392"/>
      <c r="D57" s="393"/>
      <c r="E57" s="393"/>
      <c r="F57" s="393"/>
      <c r="G57" s="111"/>
      <c r="H57" s="111"/>
      <c r="I57" s="112"/>
    </row>
    <row r="59" spans="1:12" x14ac:dyDescent="0.25">
      <c r="A59" s="55"/>
      <c r="B59" s="55"/>
    </row>
  </sheetData>
  <mergeCells count="70">
    <mergeCell ref="C57:F57"/>
    <mergeCell ref="B50:D50"/>
    <mergeCell ref="E50:F50"/>
    <mergeCell ref="B51:D51"/>
    <mergeCell ref="E51:F51"/>
    <mergeCell ref="A52:H52"/>
    <mergeCell ref="A54:B54"/>
    <mergeCell ref="C54:E54"/>
    <mergeCell ref="G54:H54"/>
    <mergeCell ref="A55:B55"/>
    <mergeCell ref="C55:E55"/>
    <mergeCell ref="A56:B56"/>
    <mergeCell ref="C56:E56"/>
    <mergeCell ref="G56:H56"/>
    <mergeCell ref="B49:D49"/>
    <mergeCell ref="E49:F49"/>
    <mergeCell ref="B41:D41"/>
    <mergeCell ref="E41:F41"/>
    <mergeCell ref="B42:D42"/>
    <mergeCell ref="E42:F42"/>
    <mergeCell ref="B43:D43"/>
    <mergeCell ref="B44:D44"/>
    <mergeCell ref="B45:D45"/>
    <mergeCell ref="A46:H46"/>
    <mergeCell ref="A47:I47"/>
    <mergeCell ref="B48:D48"/>
    <mergeCell ref="E48:F48"/>
    <mergeCell ref="B38:D38"/>
    <mergeCell ref="E38:F38"/>
    <mergeCell ref="B39:D39"/>
    <mergeCell ref="E39:F39"/>
    <mergeCell ref="B40:D40"/>
    <mergeCell ref="E40:F40"/>
    <mergeCell ref="A34:H34"/>
    <mergeCell ref="A35:I35"/>
    <mergeCell ref="B36:D36"/>
    <mergeCell ref="E36:F36"/>
    <mergeCell ref="B37:D37"/>
    <mergeCell ref="E37:F37"/>
    <mergeCell ref="A33:H33"/>
    <mergeCell ref="A22:I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21:H21"/>
    <mergeCell ref="F12:G12"/>
    <mergeCell ref="H12:I12"/>
    <mergeCell ref="H13:I13"/>
    <mergeCell ref="F14:G14"/>
    <mergeCell ref="H14:I14"/>
    <mergeCell ref="A15:I15"/>
    <mergeCell ref="A16:I16"/>
    <mergeCell ref="B17:D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" right="0.7" top="0.75" bottom="0.75" header="0.3" footer="0.3"/>
  <pageSetup scale="80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M59"/>
  <sheetViews>
    <sheetView topLeftCell="A28" workbookViewId="0">
      <selection activeCell="A45" sqref="A45"/>
    </sheetView>
  </sheetViews>
  <sheetFormatPr defaultRowHeight="15" x14ac:dyDescent="0.25"/>
  <cols>
    <col min="1" max="1" width="12" bestFit="1" customWidth="1"/>
    <col min="4" max="4" width="20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>
        <v>20</v>
      </c>
      <c r="I9" s="442"/>
    </row>
    <row r="10" spans="1:13" x14ac:dyDescent="0.25">
      <c r="A10" s="57" t="s">
        <v>130</v>
      </c>
      <c r="B10" s="55"/>
      <c r="E10" s="58"/>
      <c r="F10" s="428" t="s">
        <v>131</v>
      </c>
      <c r="G10" s="429"/>
      <c r="H10" s="443" t="s">
        <v>275</v>
      </c>
      <c r="I10" s="431"/>
    </row>
    <row r="11" spans="1:13" x14ac:dyDescent="0.25">
      <c r="A11" s="57" t="s">
        <v>132</v>
      </c>
      <c r="B11" s="55"/>
      <c r="E11" s="58"/>
      <c r="F11" s="428" t="s">
        <v>133</v>
      </c>
      <c r="G11" s="429"/>
      <c r="H11" s="430" t="s">
        <v>219</v>
      </c>
      <c r="I11" s="431"/>
    </row>
    <row r="12" spans="1:13" x14ac:dyDescent="0.25">
      <c r="A12" s="57" t="s">
        <v>135</v>
      </c>
      <c r="B12" s="55"/>
      <c r="E12" s="58"/>
      <c r="F12" s="428" t="s">
        <v>136</v>
      </c>
      <c r="G12" s="429"/>
      <c r="H12" s="430">
        <v>46506</v>
      </c>
      <c r="I12" s="431"/>
    </row>
    <row r="13" spans="1:13" x14ac:dyDescent="0.25">
      <c r="A13" s="57" t="s">
        <v>137</v>
      </c>
      <c r="B13" s="55"/>
      <c r="E13" s="58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E14" s="58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434" t="s">
        <v>276</v>
      </c>
      <c r="B15" s="435"/>
      <c r="C15" s="435"/>
      <c r="D15" s="435"/>
      <c r="E15" s="435"/>
      <c r="F15" s="435"/>
      <c r="G15" s="435"/>
      <c r="H15" s="435"/>
      <c r="I15" s="436"/>
    </row>
    <row r="16" spans="1:13" ht="15.75" thickBot="1" x14ac:dyDescent="0.3">
      <c r="A16" s="437" t="s">
        <v>144</v>
      </c>
      <c r="B16" s="438"/>
      <c r="C16" s="438"/>
      <c r="D16" s="438"/>
      <c r="E16" s="438"/>
      <c r="F16" s="438"/>
      <c r="G16" s="438"/>
      <c r="H16" s="438"/>
      <c r="I16" s="439"/>
    </row>
    <row r="17" spans="1:12" x14ac:dyDescent="0.25">
      <c r="A17" s="62" t="s">
        <v>145</v>
      </c>
      <c r="B17" s="452" t="s">
        <v>228</v>
      </c>
      <c r="C17" s="453"/>
      <c r="D17" s="454"/>
      <c r="E17" s="128" t="s">
        <v>147</v>
      </c>
      <c r="F17" s="128" t="s">
        <v>148</v>
      </c>
      <c r="G17" s="128" t="s">
        <v>149</v>
      </c>
      <c r="H17" s="128" t="s">
        <v>150</v>
      </c>
      <c r="I17" s="129" t="s">
        <v>151</v>
      </c>
    </row>
    <row r="18" spans="1:12" x14ac:dyDescent="0.25">
      <c r="A18" s="67"/>
      <c r="B18" s="410"/>
      <c r="C18" s="432"/>
      <c r="D18" s="411"/>
      <c r="E18" s="68"/>
      <c r="F18" s="69"/>
      <c r="G18" s="68"/>
      <c r="H18" s="70"/>
      <c r="I18" s="71">
        <f>SUM(G18*H18)</f>
        <v>0</v>
      </c>
    </row>
    <row r="19" spans="1:12" x14ac:dyDescent="0.25">
      <c r="A19" s="72"/>
      <c r="B19" s="420"/>
      <c r="C19" s="359"/>
      <c r="D19" s="421"/>
      <c r="E19" s="73"/>
      <c r="F19" s="58"/>
      <c r="G19" s="73"/>
      <c r="H19" s="74"/>
      <c r="I19" s="71">
        <f t="shared" ref="I19:I20" si="0">SUM(G19*H19)</f>
        <v>0</v>
      </c>
    </row>
    <row r="20" spans="1:12" x14ac:dyDescent="0.25">
      <c r="A20" s="72"/>
      <c r="B20" s="415"/>
      <c r="C20" s="433"/>
      <c r="D20" s="416"/>
      <c r="E20" s="73"/>
      <c r="F20" s="58"/>
      <c r="G20" s="75"/>
      <c r="H20" s="76"/>
      <c r="I20" s="77">
        <f t="shared" si="0"/>
        <v>0</v>
      </c>
    </row>
    <row r="21" spans="1:12" x14ac:dyDescent="0.25">
      <c r="A21" s="422" t="s">
        <v>152</v>
      </c>
      <c r="B21" s="423"/>
      <c r="C21" s="423"/>
      <c r="D21" s="423"/>
      <c r="E21" s="423"/>
      <c r="F21" s="423"/>
      <c r="G21" s="423"/>
      <c r="H21" s="424"/>
      <c r="I21" s="71">
        <f>SUM(I18:I20)</f>
        <v>0</v>
      </c>
    </row>
    <row r="22" spans="1:12" x14ac:dyDescent="0.25">
      <c r="A22" s="401" t="s">
        <v>153</v>
      </c>
      <c r="B22" s="402"/>
      <c r="C22" s="402"/>
      <c r="D22" s="402"/>
      <c r="E22" s="402"/>
      <c r="F22" s="402"/>
      <c r="G22" s="402"/>
      <c r="H22" s="402"/>
      <c r="I22" s="403"/>
    </row>
    <row r="23" spans="1:12" x14ac:dyDescent="0.25">
      <c r="A23" s="78" t="s">
        <v>154</v>
      </c>
      <c r="B23" s="404" t="s">
        <v>228</v>
      </c>
      <c r="C23" s="405"/>
      <c r="D23" s="405"/>
      <c r="E23" s="405"/>
      <c r="F23" s="80"/>
      <c r="G23" s="136" t="s">
        <v>149</v>
      </c>
      <c r="H23" s="94" t="s">
        <v>150</v>
      </c>
      <c r="I23" s="95" t="s">
        <v>151</v>
      </c>
      <c r="K23" s="100"/>
    </row>
    <row r="24" spans="1:12" x14ac:dyDescent="0.25">
      <c r="A24" s="83">
        <v>1</v>
      </c>
      <c r="B24" s="407" t="s">
        <v>277</v>
      </c>
      <c r="C24" s="408"/>
      <c r="D24" s="408"/>
      <c r="E24" s="408"/>
      <c r="F24" s="139"/>
      <c r="G24" s="139">
        <v>1</v>
      </c>
      <c r="H24" s="140">
        <v>428.2</v>
      </c>
      <c r="I24" s="87">
        <f>H24*G24</f>
        <v>428.2</v>
      </c>
    </row>
    <row r="25" spans="1:12" x14ac:dyDescent="0.25">
      <c r="A25" s="83">
        <v>2</v>
      </c>
      <c r="B25" s="417" t="s">
        <v>278</v>
      </c>
      <c r="C25" s="418"/>
      <c r="D25" s="418"/>
      <c r="E25" s="418"/>
      <c r="F25" s="119"/>
      <c r="G25" s="84">
        <v>1</v>
      </c>
      <c r="H25" s="140">
        <v>367.16</v>
      </c>
      <c r="I25" s="87">
        <f>H25*G25</f>
        <v>367.16</v>
      </c>
    </row>
    <row r="26" spans="1:12" x14ac:dyDescent="0.25">
      <c r="A26" s="83"/>
      <c r="B26" s="417"/>
      <c r="C26" s="418"/>
      <c r="D26" s="418"/>
      <c r="E26" s="418"/>
      <c r="F26" s="119"/>
      <c r="G26" s="119"/>
      <c r="H26" s="140"/>
      <c r="I26" s="87"/>
    </row>
    <row r="27" spans="1:12" x14ac:dyDescent="0.25">
      <c r="A27" s="83"/>
      <c r="B27" s="417"/>
      <c r="C27" s="418"/>
      <c r="D27" s="418"/>
      <c r="E27" s="418"/>
      <c r="F27" s="119"/>
      <c r="G27" s="119"/>
      <c r="H27" s="140"/>
      <c r="I27" s="87"/>
    </row>
    <row r="28" spans="1:12" x14ac:dyDescent="0.25">
      <c r="A28" s="83"/>
      <c r="B28" s="417"/>
      <c r="C28" s="418"/>
      <c r="D28" s="418"/>
      <c r="E28" s="418"/>
      <c r="F28" s="119"/>
      <c r="G28" s="119"/>
      <c r="H28" s="140"/>
      <c r="I28" s="87"/>
    </row>
    <row r="29" spans="1:12" x14ac:dyDescent="0.25">
      <c r="A29" s="83"/>
      <c r="B29" s="420"/>
      <c r="C29" s="359"/>
      <c r="D29" s="359"/>
      <c r="E29" s="359"/>
      <c r="F29" s="58"/>
      <c r="G29" s="119"/>
      <c r="H29" s="140"/>
      <c r="I29" s="87"/>
    </row>
    <row r="30" spans="1:12" x14ac:dyDescent="0.25">
      <c r="A30" s="83"/>
      <c r="B30" s="420"/>
      <c r="C30" s="359"/>
      <c r="D30" s="359"/>
      <c r="E30" s="359"/>
      <c r="F30" s="58"/>
      <c r="G30" s="119"/>
      <c r="H30" s="140"/>
      <c r="I30" s="87"/>
    </row>
    <row r="31" spans="1:12" x14ac:dyDescent="0.25">
      <c r="A31" s="83"/>
      <c r="B31" s="412"/>
      <c r="C31" s="413"/>
      <c r="D31" s="413"/>
      <c r="E31" s="413"/>
      <c r="F31" s="61"/>
      <c r="G31" s="120"/>
      <c r="H31" s="86"/>
      <c r="I31" s="87"/>
      <c r="L31" s="88"/>
    </row>
    <row r="32" spans="1:12" x14ac:dyDescent="0.25">
      <c r="A32" s="455" t="s">
        <v>229</v>
      </c>
      <c r="B32" s="423"/>
      <c r="C32" s="423"/>
      <c r="D32" s="423"/>
      <c r="E32" s="423"/>
      <c r="F32" s="423"/>
      <c r="G32" s="423"/>
      <c r="H32" s="424"/>
      <c r="I32" s="141">
        <f>SUM(I24:I31)</f>
        <v>795.36</v>
      </c>
      <c r="L32" s="88"/>
    </row>
    <row r="33" spans="1:12" x14ac:dyDescent="0.25">
      <c r="A33" s="422" t="s">
        <v>230</v>
      </c>
      <c r="B33" s="423"/>
      <c r="C33" s="423"/>
      <c r="D33" s="423"/>
      <c r="E33" s="423"/>
      <c r="F33" s="423"/>
      <c r="G33" s="423"/>
      <c r="H33" s="424"/>
      <c r="I33" s="142">
        <f>I32*0.15</f>
        <v>119.304</v>
      </c>
      <c r="L33" s="88"/>
    </row>
    <row r="34" spans="1:12" x14ac:dyDescent="0.25">
      <c r="A34" s="422" t="s">
        <v>231</v>
      </c>
      <c r="B34" s="423"/>
      <c r="C34" s="423"/>
      <c r="D34" s="423"/>
      <c r="E34" s="423"/>
      <c r="F34" s="423"/>
      <c r="G34" s="423"/>
      <c r="H34" s="424"/>
      <c r="I34" s="89">
        <f>I32+I33</f>
        <v>914.66399999999999</v>
      </c>
    </row>
    <row r="35" spans="1:12" x14ac:dyDescent="0.25">
      <c r="A35" s="401" t="s">
        <v>163</v>
      </c>
      <c r="B35" s="402"/>
      <c r="C35" s="402"/>
      <c r="D35" s="402"/>
      <c r="E35" s="402"/>
      <c r="F35" s="402"/>
      <c r="G35" s="402"/>
      <c r="H35" s="402"/>
      <c r="I35" s="403"/>
    </row>
    <row r="36" spans="1:12" x14ac:dyDescent="0.25">
      <c r="A36" s="78" t="s">
        <v>164</v>
      </c>
      <c r="B36" s="404" t="s">
        <v>165</v>
      </c>
      <c r="C36" s="405"/>
      <c r="D36" s="406"/>
      <c r="E36" s="404" t="s">
        <v>147</v>
      </c>
      <c r="F36" s="406"/>
      <c r="G36" s="80" t="s">
        <v>149</v>
      </c>
      <c r="H36" s="81" t="s">
        <v>150</v>
      </c>
      <c r="I36" s="82" t="s">
        <v>151</v>
      </c>
    </row>
    <row r="37" spans="1:12" x14ac:dyDescent="0.25">
      <c r="A37" s="83">
        <v>1</v>
      </c>
      <c r="B37" s="425" t="s">
        <v>166</v>
      </c>
      <c r="C37" s="426"/>
      <c r="D37" s="427"/>
      <c r="E37" s="410" t="s">
        <v>167</v>
      </c>
      <c r="F37" s="411"/>
      <c r="G37" s="115">
        <v>1</v>
      </c>
      <c r="H37" s="113">
        <v>450</v>
      </c>
      <c r="I37" s="90">
        <f>SUM(G37*H37)</f>
        <v>450</v>
      </c>
    </row>
    <row r="38" spans="1:12" x14ac:dyDescent="0.25">
      <c r="A38" s="83">
        <v>2</v>
      </c>
      <c r="B38" s="395" t="s">
        <v>168</v>
      </c>
      <c r="C38" s="396"/>
      <c r="D38" s="397"/>
      <c r="E38" s="420" t="s">
        <v>167</v>
      </c>
      <c r="F38" s="421"/>
      <c r="G38" s="84"/>
      <c r="H38" s="114">
        <v>350</v>
      </c>
      <c r="I38" s="87">
        <f t="shared" ref="I38:I42" si="1">SUM(G38*H38)</f>
        <v>0</v>
      </c>
    </row>
    <row r="39" spans="1:12" x14ac:dyDescent="0.25">
      <c r="A39" s="83">
        <v>3</v>
      </c>
      <c r="B39" s="395" t="s">
        <v>169</v>
      </c>
      <c r="C39" s="396"/>
      <c r="D39" s="397"/>
      <c r="E39" s="420" t="s">
        <v>167</v>
      </c>
      <c r="F39" s="421"/>
      <c r="G39" s="84"/>
      <c r="H39" s="114">
        <v>300</v>
      </c>
      <c r="I39" s="87">
        <f t="shared" si="1"/>
        <v>0</v>
      </c>
    </row>
    <row r="40" spans="1:12" x14ac:dyDescent="0.25">
      <c r="A40" s="83">
        <v>4</v>
      </c>
      <c r="B40" s="395" t="s">
        <v>170</v>
      </c>
      <c r="C40" s="396"/>
      <c r="D40" s="397"/>
      <c r="E40" s="420" t="s">
        <v>167</v>
      </c>
      <c r="F40" s="421"/>
      <c r="G40" s="84">
        <v>1</v>
      </c>
      <c r="H40" s="114">
        <v>200</v>
      </c>
      <c r="I40" s="87">
        <f t="shared" si="1"/>
        <v>200</v>
      </c>
    </row>
    <row r="41" spans="1:12" x14ac:dyDescent="0.25">
      <c r="A41" s="83">
        <v>5</v>
      </c>
      <c r="B41" s="395" t="s">
        <v>171</v>
      </c>
      <c r="C41" s="396"/>
      <c r="D41" s="397"/>
      <c r="E41" s="420" t="s">
        <v>167</v>
      </c>
      <c r="F41" s="421"/>
      <c r="G41" s="84"/>
      <c r="H41" s="116">
        <v>200</v>
      </c>
      <c r="I41" s="87">
        <f t="shared" si="1"/>
        <v>0</v>
      </c>
    </row>
    <row r="42" spans="1:12" x14ac:dyDescent="0.25">
      <c r="A42" s="83">
        <v>6</v>
      </c>
      <c r="B42" s="395" t="s">
        <v>172</v>
      </c>
      <c r="C42" s="396"/>
      <c r="D42" s="397"/>
      <c r="E42" s="420" t="s">
        <v>167</v>
      </c>
      <c r="F42" s="421"/>
      <c r="G42" s="84"/>
      <c r="H42" s="116">
        <v>140</v>
      </c>
      <c r="I42" s="87">
        <f t="shared" si="1"/>
        <v>0</v>
      </c>
    </row>
    <row r="43" spans="1:12" x14ac:dyDescent="0.25">
      <c r="A43" s="83"/>
      <c r="B43" s="395"/>
      <c r="C43" s="396"/>
      <c r="D43" s="397"/>
      <c r="E43" s="91"/>
      <c r="F43" s="58"/>
      <c r="G43" s="58"/>
      <c r="H43" s="74"/>
      <c r="I43" s="87"/>
    </row>
    <row r="44" spans="1:12" x14ac:dyDescent="0.25">
      <c r="A44" s="72"/>
      <c r="B44" s="395"/>
      <c r="C44" s="396"/>
      <c r="D44" s="397"/>
      <c r="F44" s="58"/>
      <c r="G44" s="58"/>
      <c r="H44" s="74"/>
      <c r="I44" s="87"/>
    </row>
    <row r="45" spans="1:12" x14ac:dyDescent="0.25">
      <c r="A45" s="92"/>
      <c r="B45" s="398"/>
      <c r="C45" s="399"/>
      <c r="D45" s="400"/>
      <c r="E45" s="60"/>
      <c r="F45" s="61"/>
      <c r="G45" s="58"/>
      <c r="H45" s="76"/>
      <c r="I45" s="87"/>
    </row>
    <row r="46" spans="1:12" x14ac:dyDescent="0.25">
      <c r="A46" s="422" t="s">
        <v>173</v>
      </c>
      <c r="B46" s="423"/>
      <c r="C46" s="423"/>
      <c r="D46" s="423"/>
      <c r="E46" s="423"/>
      <c r="F46" s="423"/>
      <c r="G46" s="423"/>
      <c r="H46" s="424"/>
      <c r="I46" s="93">
        <f>SUM(I37:I45)</f>
        <v>650</v>
      </c>
    </row>
    <row r="47" spans="1:12" x14ac:dyDescent="0.25">
      <c r="A47" s="401" t="s">
        <v>174</v>
      </c>
      <c r="B47" s="402"/>
      <c r="C47" s="402"/>
      <c r="D47" s="402"/>
      <c r="E47" s="402"/>
      <c r="F47" s="402"/>
      <c r="G47" s="402"/>
      <c r="H47" s="402"/>
      <c r="I47" s="403"/>
    </row>
    <row r="48" spans="1:12" x14ac:dyDescent="0.25">
      <c r="A48" s="78" t="s">
        <v>175</v>
      </c>
      <c r="B48" s="404" t="s">
        <v>176</v>
      </c>
      <c r="C48" s="405"/>
      <c r="D48" s="406"/>
      <c r="E48" s="404" t="s">
        <v>177</v>
      </c>
      <c r="F48" s="406"/>
      <c r="G48" s="94" t="s">
        <v>178</v>
      </c>
      <c r="H48" s="94" t="s">
        <v>150</v>
      </c>
      <c r="I48" s="95" t="s">
        <v>151</v>
      </c>
    </row>
    <row r="49" spans="1:12" x14ac:dyDescent="0.25">
      <c r="A49" s="83">
        <v>1</v>
      </c>
      <c r="B49" s="407" t="s">
        <v>223</v>
      </c>
      <c r="C49" s="408"/>
      <c r="D49" s="409"/>
      <c r="E49" s="410"/>
      <c r="F49" s="411"/>
      <c r="G49" s="84"/>
      <c r="H49" s="96"/>
      <c r="I49" s="87"/>
    </row>
    <row r="50" spans="1:12" x14ac:dyDescent="0.25">
      <c r="A50" s="83"/>
      <c r="B50" s="417" t="s">
        <v>271</v>
      </c>
      <c r="C50" s="418"/>
      <c r="D50" s="419"/>
      <c r="E50" s="420">
        <v>1</v>
      </c>
      <c r="F50" s="421"/>
      <c r="G50" s="84">
        <v>23.2</v>
      </c>
      <c r="H50" s="96">
        <v>5</v>
      </c>
      <c r="I50" s="87">
        <f>H50*G50</f>
        <v>116</v>
      </c>
    </row>
    <row r="51" spans="1:12" x14ac:dyDescent="0.25">
      <c r="A51" s="97"/>
      <c r="B51" s="412"/>
      <c r="C51" s="413"/>
      <c r="D51" s="414"/>
      <c r="E51" s="415"/>
      <c r="F51" s="416"/>
      <c r="G51" s="84"/>
      <c r="H51" s="96"/>
      <c r="I51" s="87"/>
    </row>
    <row r="52" spans="1:12" x14ac:dyDescent="0.25">
      <c r="A52" s="422" t="s">
        <v>181</v>
      </c>
      <c r="B52" s="423"/>
      <c r="C52" s="423"/>
      <c r="D52" s="423"/>
      <c r="E52" s="423"/>
      <c r="F52" s="423"/>
      <c r="G52" s="423"/>
      <c r="H52" s="424"/>
      <c r="I52" s="98">
        <f>SUM(I49:I51)</f>
        <v>116</v>
      </c>
    </row>
    <row r="53" spans="1:12" x14ac:dyDescent="0.25">
      <c r="A53" s="99"/>
      <c r="B53" s="100"/>
      <c r="C53" s="100"/>
      <c r="D53" s="100"/>
      <c r="E53" s="100"/>
      <c r="F53" s="101"/>
      <c r="G53" s="102"/>
      <c r="H53" s="102"/>
      <c r="I53" s="103"/>
      <c r="L53" s="55"/>
    </row>
    <row r="54" spans="1:12" x14ac:dyDescent="0.25">
      <c r="A54" s="390"/>
      <c r="B54" s="391"/>
      <c r="C54" s="391"/>
      <c r="D54" s="391"/>
      <c r="E54" s="391"/>
      <c r="F54" s="104"/>
      <c r="G54" s="394" t="s">
        <v>182</v>
      </c>
      <c r="H54" s="391"/>
      <c r="I54" s="105">
        <f>I52+I46+I34</f>
        <v>1680.664</v>
      </c>
    </row>
    <row r="55" spans="1:12" x14ac:dyDescent="0.25">
      <c r="A55" s="390"/>
      <c r="B55" s="391"/>
      <c r="C55" s="391"/>
      <c r="D55" s="391"/>
      <c r="E55" s="391"/>
      <c r="F55" s="58"/>
      <c r="G55" s="106"/>
      <c r="H55" s="107"/>
      <c r="I55" s="108"/>
    </row>
    <row r="56" spans="1:12" ht="15.75" thickBot="1" x14ac:dyDescent="0.3">
      <c r="A56" s="390"/>
      <c r="B56" s="391"/>
      <c r="C56" s="391"/>
      <c r="D56" s="391"/>
      <c r="E56" s="391"/>
      <c r="F56" s="58"/>
      <c r="G56" s="444" t="s">
        <v>183</v>
      </c>
      <c r="H56" s="445"/>
      <c r="I56" s="117">
        <f>I54+I55</f>
        <v>1680.664</v>
      </c>
    </row>
    <row r="57" spans="1:12" ht="16.5" thickTop="1" thickBot="1" x14ac:dyDescent="0.3">
      <c r="A57" s="109"/>
      <c r="B57" s="110"/>
      <c r="C57" s="392"/>
      <c r="D57" s="393"/>
      <c r="E57" s="393"/>
      <c r="F57" s="393"/>
      <c r="G57" s="111"/>
      <c r="H57" s="111"/>
      <c r="I57" s="112"/>
    </row>
    <row r="59" spans="1:12" x14ac:dyDescent="0.25">
      <c r="A59" s="55"/>
      <c r="B59" s="55"/>
    </row>
  </sheetData>
  <mergeCells count="70">
    <mergeCell ref="C57:F57"/>
    <mergeCell ref="B50:D50"/>
    <mergeCell ref="E50:F50"/>
    <mergeCell ref="B51:D51"/>
    <mergeCell ref="E51:F51"/>
    <mergeCell ref="A52:H52"/>
    <mergeCell ref="A54:B54"/>
    <mergeCell ref="C54:E54"/>
    <mergeCell ref="G54:H54"/>
    <mergeCell ref="A55:B55"/>
    <mergeCell ref="C55:E55"/>
    <mergeCell ref="A56:B56"/>
    <mergeCell ref="C56:E56"/>
    <mergeCell ref="G56:H56"/>
    <mergeCell ref="B49:D49"/>
    <mergeCell ref="E49:F49"/>
    <mergeCell ref="B41:D41"/>
    <mergeCell ref="E41:F41"/>
    <mergeCell ref="B42:D42"/>
    <mergeCell ref="E42:F42"/>
    <mergeCell ref="B43:D43"/>
    <mergeCell ref="B44:D44"/>
    <mergeCell ref="B45:D45"/>
    <mergeCell ref="A46:H46"/>
    <mergeCell ref="A47:I47"/>
    <mergeCell ref="B48:D48"/>
    <mergeCell ref="E48:F48"/>
    <mergeCell ref="B38:D38"/>
    <mergeCell ref="E38:F38"/>
    <mergeCell ref="B39:D39"/>
    <mergeCell ref="E39:F39"/>
    <mergeCell ref="B40:D40"/>
    <mergeCell ref="E40:F40"/>
    <mergeCell ref="A34:H34"/>
    <mergeCell ref="A35:I35"/>
    <mergeCell ref="B36:D36"/>
    <mergeCell ref="E36:F36"/>
    <mergeCell ref="B37:D37"/>
    <mergeCell ref="E37:F37"/>
    <mergeCell ref="A33:H33"/>
    <mergeCell ref="A22:I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21:H21"/>
    <mergeCell ref="F12:G12"/>
    <mergeCell ref="H12:I12"/>
    <mergeCell ref="H13:I13"/>
    <mergeCell ref="F14:G14"/>
    <mergeCell ref="H14:I14"/>
    <mergeCell ref="A15:I15"/>
    <mergeCell ref="A16:I16"/>
    <mergeCell ref="B17:D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" right="0.7" top="0.75" bottom="0.75" header="0.3" footer="0.3"/>
  <pageSetup scale="80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0070C0"/>
  </sheetPr>
  <dimension ref="A1:M65"/>
  <sheetViews>
    <sheetView topLeftCell="A7" workbookViewId="0">
      <selection activeCell="A45" sqref="A45"/>
    </sheetView>
  </sheetViews>
  <sheetFormatPr defaultRowHeight="15" x14ac:dyDescent="0.25"/>
  <cols>
    <col min="1" max="1" width="12" bestFit="1" customWidth="1"/>
    <col min="4" max="4" width="22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>
        <v>21</v>
      </c>
      <c r="I9" s="442"/>
    </row>
    <row r="10" spans="1:13" x14ac:dyDescent="0.25">
      <c r="A10" s="57" t="s">
        <v>130</v>
      </c>
      <c r="B10" s="55"/>
      <c r="E10" s="58"/>
      <c r="F10" s="428" t="s">
        <v>131</v>
      </c>
      <c r="G10" s="429"/>
      <c r="H10" s="443">
        <v>43607</v>
      </c>
      <c r="I10" s="431"/>
    </row>
    <row r="11" spans="1:13" x14ac:dyDescent="0.25">
      <c r="A11" s="57" t="s">
        <v>132</v>
      </c>
      <c r="B11" s="55"/>
      <c r="E11" s="58"/>
      <c r="F11" s="428" t="s">
        <v>133</v>
      </c>
      <c r="G11" s="429"/>
      <c r="H11" s="430" t="s">
        <v>279</v>
      </c>
      <c r="I11" s="431"/>
    </row>
    <row r="12" spans="1:13" x14ac:dyDescent="0.25">
      <c r="A12" s="57" t="s">
        <v>135</v>
      </c>
      <c r="B12" s="55"/>
      <c r="E12" s="58"/>
      <c r="F12" s="428" t="s">
        <v>136</v>
      </c>
      <c r="G12" s="429"/>
      <c r="H12" s="430">
        <v>43065</v>
      </c>
      <c r="I12" s="431"/>
    </row>
    <row r="13" spans="1:13" x14ac:dyDescent="0.25">
      <c r="A13" s="57" t="s">
        <v>137</v>
      </c>
      <c r="B13" s="55"/>
      <c r="E13" s="58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E14" s="58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434" t="s">
        <v>280</v>
      </c>
      <c r="B15" s="435"/>
      <c r="C15" s="435"/>
      <c r="D15" s="435"/>
      <c r="E15" s="435"/>
      <c r="F15" s="435"/>
      <c r="G15" s="435"/>
      <c r="H15" s="435"/>
      <c r="I15" s="436"/>
    </row>
    <row r="16" spans="1:13" ht="15.75" thickBot="1" x14ac:dyDescent="0.3">
      <c r="A16" s="437" t="s">
        <v>144</v>
      </c>
      <c r="B16" s="438"/>
      <c r="C16" s="438"/>
      <c r="D16" s="438"/>
      <c r="E16" s="438"/>
      <c r="F16" s="438"/>
      <c r="G16" s="438"/>
      <c r="H16" s="438"/>
      <c r="I16" s="439"/>
    </row>
    <row r="17" spans="1:11" x14ac:dyDescent="0.25">
      <c r="A17" s="62" t="s">
        <v>145</v>
      </c>
      <c r="B17" s="452" t="s">
        <v>228</v>
      </c>
      <c r="C17" s="453"/>
      <c r="D17" s="454"/>
      <c r="E17" s="128" t="s">
        <v>147</v>
      </c>
      <c r="F17" s="128" t="s">
        <v>148</v>
      </c>
      <c r="G17" s="128" t="s">
        <v>149</v>
      </c>
      <c r="H17" s="128" t="s">
        <v>150</v>
      </c>
      <c r="I17" s="129" t="s">
        <v>151</v>
      </c>
    </row>
    <row r="18" spans="1:11" x14ac:dyDescent="0.25">
      <c r="A18" s="67"/>
      <c r="B18" s="410"/>
      <c r="C18" s="432"/>
      <c r="D18" s="411"/>
      <c r="E18" s="68"/>
      <c r="F18" s="69"/>
      <c r="G18" s="68"/>
      <c r="H18" s="70"/>
      <c r="I18" s="71">
        <f>SUM(G18*H18)</f>
        <v>0</v>
      </c>
    </row>
    <row r="19" spans="1:11" x14ac:dyDescent="0.25">
      <c r="A19" s="72"/>
      <c r="B19" s="420"/>
      <c r="C19" s="359"/>
      <c r="D19" s="421"/>
      <c r="E19" s="73"/>
      <c r="F19" s="58"/>
      <c r="G19" s="73"/>
      <c r="H19" s="74"/>
      <c r="I19" s="71">
        <f t="shared" ref="I19:I20" si="0">SUM(G19*H19)</f>
        <v>0</v>
      </c>
    </row>
    <row r="20" spans="1:11" x14ac:dyDescent="0.25">
      <c r="A20" s="72"/>
      <c r="B20" s="415"/>
      <c r="C20" s="433"/>
      <c r="D20" s="416"/>
      <c r="E20" s="73"/>
      <c r="F20" s="58"/>
      <c r="G20" s="75"/>
      <c r="H20" s="76"/>
      <c r="I20" s="77">
        <f t="shared" si="0"/>
        <v>0</v>
      </c>
    </row>
    <row r="21" spans="1:11" x14ac:dyDescent="0.25">
      <c r="A21" s="422" t="s">
        <v>152</v>
      </c>
      <c r="B21" s="423"/>
      <c r="C21" s="423"/>
      <c r="D21" s="423"/>
      <c r="E21" s="423"/>
      <c r="F21" s="423"/>
      <c r="G21" s="423"/>
      <c r="H21" s="424"/>
      <c r="I21" s="71">
        <f>SUM(I18:I20)</f>
        <v>0</v>
      </c>
    </row>
    <row r="22" spans="1:11" x14ac:dyDescent="0.25">
      <c r="A22" s="401" t="s">
        <v>153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25">
      <c r="A23" s="78" t="s">
        <v>154</v>
      </c>
      <c r="B23" s="404" t="s">
        <v>228</v>
      </c>
      <c r="C23" s="405"/>
      <c r="D23" s="405"/>
      <c r="E23" s="405"/>
      <c r="F23" s="80"/>
      <c r="G23" s="136" t="s">
        <v>149</v>
      </c>
      <c r="H23" s="94" t="s">
        <v>150</v>
      </c>
      <c r="I23" s="95" t="s">
        <v>151</v>
      </c>
      <c r="K23" s="100"/>
    </row>
    <row r="24" spans="1:11" x14ac:dyDescent="0.25">
      <c r="A24" s="83">
        <v>1</v>
      </c>
      <c r="B24" s="407" t="s">
        <v>281</v>
      </c>
      <c r="C24" s="408"/>
      <c r="D24" s="408"/>
      <c r="E24" s="408"/>
      <c r="F24" s="408"/>
      <c r="G24" s="144">
        <v>2</v>
      </c>
      <c r="H24" s="145">
        <v>23.54</v>
      </c>
      <c r="I24" s="87">
        <f>H24*G24</f>
        <v>47.08</v>
      </c>
    </row>
    <row r="25" spans="1:11" x14ac:dyDescent="0.25">
      <c r="A25" s="83">
        <v>2</v>
      </c>
      <c r="B25" s="417" t="s">
        <v>282</v>
      </c>
      <c r="C25" s="418"/>
      <c r="D25" s="418"/>
      <c r="E25" s="418"/>
      <c r="F25" s="418"/>
      <c r="G25" s="146">
        <v>1</v>
      </c>
      <c r="H25" s="145">
        <v>20.8</v>
      </c>
      <c r="I25" s="87">
        <f>H25*G25</f>
        <v>20.8</v>
      </c>
    </row>
    <row r="26" spans="1:11" x14ac:dyDescent="0.25">
      <c r="A26" s="83">
        <v>3</v>
      </c>
      <c r="B26" s="417" t="s">
        <v>283</v>
      </c>
      <c r="C26" s="418"/>
      <c r="D26" s="418"/>
      <c r="E26" s="418"/>
      <c r="F26" s="418"/>
      <c r="G26" s="146">
        <v>2</v>
      </c>
      <c r="H26" s="147">
        <v>4</v>
      </c>
      <c r="I26" s="87">
        <f t="shared" ref="I26:I36" si="1">H26*G26</f>
        <v>8</v>
      </c>
    </row>
    <row r="27" spans="1:11" x14ac:dyDescent="0.25">
      <c r="A27" s="83">
        <v>4</v>
      </c>
      <c r="B27" s="417" t="s">
        <v>284</v>
      </c>
      <c r="C27" s="418"/>
      <c r="D27" s="418"/>
      <c r="E27" s="418"/>
      <c r="F27" s="418"/>
      <c r="G27" s="146">
        <v>1</v>
      </c>
      <c r="H27" s="147">
        <v>5.96</v>
      </c>
      <c r="I27" s="87">
        <f t="shared" si="1"/>
        <v>5.96</v>
      </c>
    </row>
    <row r="28" spans="1:11" x14ac:dyDescent="0.25">
      <c r="A28" s="83">
        <v>5</v>
      </c>
      <c r="B28" s="417" t="s">
        <v>285</v>
      </c>
      <c r="C28" s="418"/>
      <c r="D28" s="418"/>
      <c r="E28" s="418"/>
      <c r="F28" s="418"/>
      <c r="G28" s="146">
        <v>1</v>
      </c>
      <c r="H28" s="147">
        <v>3.46</v>
      </c>
      <c r="I28" s="87">
        <f t="shared" si="1"/>
        <v>3.46</v>
      </c>
    </row>
    <row r="29" spans="1:11" x14ac:dyDescent="0.25">
      <c r="A29" s="83">
        <v>6</v>
      </c>
      <c r="B29" s="458" t="s">
        <v>286</v>
      </c>
      <c r="C29" s="459"/>
      <c r="D29" s="459"/>
      <c r="E29" s="459"/>
      <c r="F29" s="459"/>
      <c r="G29" s="146">
        <v>1</v>
      </c>
      <c r="H29" s="147">
        <v>137.94999999999999</v>
      </c>
      <c r="I29" s="87">
        <f t="shared" si="1"/>
        <v>137.94999999999999</v>
      </c>
    </row>
    <row r="30" spans="1:11" x14ac:dyDescent="0.25">
      <c r="A30" s="83">
        <v>7</v>
      </c>
      <c r="B30" s="458" t="s">
        <v>287</v>
      </c>
      <c r="C30" s="459"/>
      <c r="D30" s="459"/>
      <c r="E30" s="459"/>
      <c r="F30" s="459"/>
      <c r="G30" s="146">
        <v>1</v>
      </c>
      <c r="H30" s="147">
        <v>147.83000000000001</v>
      </c>
      <c r="I30" s="87">
        <f t="shared" si="1"/>
        <v>147.83000000000001</v>
      </c>
    </row>
    <row r="31" spans="1:11" x14ac:dyDescent="0.25">
      <c r="A31" s="83">
        <v>8</v>
      </c>
      <c r="B31" s="458" t="s">
        <v>288</v>
      </c>
      <c r="C31" s="459"/>
      <c r="D31" s="459"/>
      <c r="E31" s="459"/>
      <c r="F31" s="459"/>
      <c r="G31" s="146">
        <v>4</v>
      </c>
      <c r="H31" s="147">
        <v>1.5</v>
      </c>
      <c r="I31" s="87">
        <f t="shared" si="1"/>
        <v>6</v>
      </c>
    </row>
    <row r="32" spans="1:11" x14ac:dyDescent="0.25">
      <c r="A32" s="83">
        <v>9</v>
      </c>
      <c r="B32" s="458" t="s">
        <v>289</v>
      </c>
      <c r="C32" s="459"/>
      <c r="D32" s="459"/>
      <c r="E32" s="459"/>
      <c r="F32" s="459"/>
      <c r="G32" s="146">
        <v>1</v>
      </c>
      <c r="H32" s="147">
        <v>314</v>
      </c>
      <c r="I32" s="87">
        <f t="shared" si="1"/>
        <v>314</v>
      </c>
    </row>
    <row r="33" spans="1:12" x14ac:dyDescent="0.25">
      <c r="A33" s="83">
        <v>10</v>
      </c>
      <c r="B33" s="458" t="s">
        <v>290</v>
      </c>
      <c r="C33" s="459"/>
      <c r="D33" s="459"/>
      <c r="E33" s="459"/>
      <c r="F33" s="459"/>
      <c r="G33" s="146">
        <v>1</v>
      </c>
      <c r="H33" s="147">
        <v>7.25</v>
      </c>
      <c r="I33" s="87">
        <f t="shared" si="1"/>
        <v>7.25</v>
      </c>
    </row>
    <row r="34" spans="1:12" x14ac:dyDescent="0.25">
      <c r="A34" s="83">
        <v>11</v>
      </c>
      <c r="B34" s="458" t="s">
        <v>291</v>
      </c>
      <c r="C34" s="459"/>
      <c r="D34" s="459"/>
      <c r="E34" s="459"/>
      <c r="F34" s="459"/>
      <c r="G34" s="146">
        <v>2</v>
      </c>
      <c r="H34" s="147">
        <v>23.01</v>
      </c>
      <c r="I34" s="87">
        <f t="shared" si="1"/>
        <v>46.02</v>
      </c>
    </row>
    <row r="35" spans="1:12" x14ac:dyDescent="0.25">
      <c r="A35" s="83">
        <v>12</v>
      </c>
      <c r="B35" s="458" t="s">
        <v>292</v>
      </c>
      <c r="C35" s="459"/>
      <c r="D35" s="459"/>
      <c r="E35" s="459"/>
      <c r="F35" s="459"/>
      <c r="G35" s="146">
        <v>4</v>
      </c>
      <c r="H35" s="147">
        <v>29.47</v>
      </c>
      <c r="I35" s="87">
        <f t="shared" si="1"/>
        <v>117.88</v>
      </c>
    </row>
    <row r="36" spans="1:12" x14ac:dyDescent="0.25">
      <c r="A36" s="83">
        <v>13</v>
      </c>
      <c r="B36" s="458" t="s">
        <v>293</v>
      </c>
      <c r="C36" s="459"/>
      <c r="D36" s="459"/>
      <c r="E36" s="459"/>
      <c r="F36" s="459"/>
      <c r="G36" s="146">
        <v>1</v>
      </c>
      <c r="H36" s="147">
        <v>40.98</v>
      </c>
      <c r="I36" s="87">
        <f t="shared" si="1"/>
        <v>40.98</v>
      </c>
    </row>
    <row r="37" spans="1:12" x14ac:dyDescent="0.25">
      <c r="A37" s="83">
        <v>14</v>
      </c>
      <c r="B37" s="458" t="s">
        <v>294</v>
      </c>
      <c r="C37" s="459"/>
      <c r="D37" s="459"/>
      <c r="E37" s="459"/>
      <c r="F37" s="459"/>
      <c r="G37" s="146">
        <v>2</v>
      </c>
      <c r="H37" s="147">
        <v>66.61</v>
      </c>
      <c r="I37" s="87">
        <f>H37*G37</f>
        <v>133.22</v>
      </c>
      <c r="L37" s="88"/>
    </row>
    <row r="38" spans="1:12" x14ac:dyDescent="0.25">
      <c r="A38" s="455" t="s">
        <v>229</v>
      </c>
      <c r="B38" s="423"/>
      <c r="C38" s="423"/>
      <c r="D38" s="423"/>
      <c r="E38" s="423"/>
      <c r="F38" s="423"/>
      <c r="G38" s="423"/>
      <c r="H38" s="424"/>
      <c r="I38" s="141">
        <f>SUM(I24:I37)</f>
        <v>1036.4299999999998</v>
      </c>
      <c r="L38" s="88"/>
    </row>
    <row r="39" spans="1:12" x14ac:dyDescent="0.25">
      <c r="A39" s="422" t="s">
        <v>230</v>
      </c>
      <c r="B39" s="423"/>
      <c r="C39" s="423"/>
      <c r="D39" s="423"/>
      <c r="E39" s="423"/>
      <c r="F39" s="423"/>
      <c r="G39" s="423"/>
      <c r="H39" s="424"/>
      <c r="I39" s="142">
        <f>ROUND((I38*0.15),2)</f>
        <v>155.46</v>
      </c>
      <c r="L39" s="88"/>
    </row>
    <row r="40" spans="1:12" x14ac:dyDescent="0.25">
      <c r="A40" s="422" t="s">
        <v>231</v>
      </c>
      <c r="B40" s="423"/>
      <c r="C40" s="423"/>
      <c r="D40" s="423"/>
      <c r="E40" s="423"/>
      <c r="F40" s="423"/>
      <c r="G40" s="423"/>
      <c r="H40" s="424"/>
      <c r="I40" s="89">
        <f>I38+I39</f>
        <v>1191.8899999999999</v>
      </c>
    </row>
    <row r="41" spans="1:12" x14ac:dyDescent="0.25">
      <c r="A41" s="401" t="s">
        <v>163</v>
      </c>
      <c r="B41" s="402"/>
      <c r="C41" s="402"/>
      <c r="D41" s="402"/>
      <c r="E41" s="402"/>
      <c r="F41" s="402"/>
      <c r="G41" s="402"/>
      <c r="H41" s="402"/>
      <c r="I41" s="403"/>
    </row>
    <row r="42" spans="1:12" x14ac:dyDescent="0.25">
      <c r="A42" s="78" t="s">
        <v>164</v>
      </c>
      <c r="B42" s="404" t="s">
        <v>165</v>
      </c>
      <c r="C42" s="405"/>
      <c r="D42" s="406"/>
      <c r="E42" s="404" t="s">
        <v>147</v>
      </c>
      <c r="F42" s="406"/>
      <c r="G42" s="80" t="s">
        <v>149</v>
      </c>
      <c r="H42" s="81" t="s">
        <v>150</v>
      </c>
      <c r="I42" s="82" t="s">
        <v>151</v>
      </c>
    </row>
    <row r="43" spans="1:12" x14ac:dyDescent="0.25">
      <c r="A43" s="83">
        <v>1</v>
      </c>
      <c r="B43" s="425" t="s">
        <v>166</v>
      </c>
      <c r="C43" s="426"/>
      <c r="D43" s="427"/>
      <c r="E43" s="410" t="s">
        <v>167</v>
      </c>
      <c r="F43" s="411"/>
      <c r="G43" s="115">
        <v>12</v>
      </c>
      <c r="H43" s="113">
        <v>450</v>
      </c>
      <c r="I43" s="90">
        <f>SUM(G43*H43)</f>
        <v>5400</v>
      </c>
    </row>
    <row r="44" spans="1:12" x14ac:dyDescent="0.25">
      <c r="A44" s="83">
        <v>2</v>
      </c>
      <c r="B44" s="395" t="s">
        <v>168</v>
      </c>
      <c r="C44" s="396"/>
      <c r="D44" s="397"/>
      <c r="E44" s="420" t="s">
        <v>167</v>
      </c>
      <c r="F44" s="421"/>
      <c r="G44" s="84"/>
      <c r="H44" s="114">
        <v>350</v>
      </c>
      <c r="I44" s="87">
        <f t="shared" ref="I44:I48" si="2">SUM(G44*H44)</f>
        <v>0</v>
      </c>
    </row>
    <row r="45" spans="1:12" x14ac:dyDescent="0.25">
      <c r="A45" s="83">
        <v>3</v>
      </c>
      <c r="B45" s="395" t="s">
        <v>169</v>
      </c>
      <c r="C45" s="396"/>
      <c r="D45" s="397"/>
      <c r="E45" s="420" t="s">
        <v>167</v>
      </c>
      <c r="F45" s="421"/>
      <c r="G45" s="84"/>
      <c r="H45" s="114">
        <v>300</v>
      </c>
      <c r="I45" s="87">
        <f t="shared" si="2"/>
        <v>0</v>
      </c>
    </row>
    <row r="46" spans="1:12" x14ac:dyDescent="0.25">
      <c r="A46" s="83">
        <v>4</v>
      </c>
      <c r="B46" s="395" t="s">
        <v>170</v>
      </c>
      <c r="C46" s="396"/>
      <c r="D46" s="397"/>
      <c r="E46" s="420" t="s">
        <v>167</v>
      </c>
      <c r="F46" s="421"/>
      <c r="G46" s="84">
        <v>12</v>
      </c>
      <c r="H46" s="114">
        <v>200</v>
      </c>
      <c r="I46" s="87">
        <f t="shared" si="2"/>
        <v>2400</v>
      </c>
    </row>
    <row r="47" spans="1:12" x14ac:dyDescent="0.25">
      <c r="A47" s="83">
        <v>5</v>
      </c>
      <c r="B47" s="395" t="s">
        <v>171</v>
      </c>
      <c r="C47" s="396"/>
      <c r="D47" s="397"/>
      <c r="E47" s="420" t="s">
        <v>167</v>
      </c>
      <c r="F47" s="421"/>
      <c r="G47" s="84"/>
      <c r="H47" s="116">
        <v>200</v>
      </c>
      <c r="I47" s="87">
        <f t="shared" si="2"/>
        <v>0</v>
      </c>
    </row>
    <row r="48" spans="1:12" x14ac:dyDescent="0.25">
      <c r="A48" s="83">
        <v>6</v>
      </c>
      <c r="B48" s="395" t="s">
        <v>172</v>
      </c>
      <c r="C48" s="396"/>
      <c r="D48" s="397"/>
      <c r="E48" s="420" t="s">
        <v>167</v>
      </c>
      <c r="F48" s="421"/>
      <c r="G48" s="84"/>
      <c r="H48" s="116">
        <v>140</v>
      </c>
      <c r="I48" s="87">
        <f t="shared" si="2"/>
        <v>0</v>
      </c>
    </row>
    <row r="49" spans="1:12" x14ac:dyDescent="0.25">
      <c r="A49" s="83"/>
      <c r="B49" s="395"/>
      <c r="C49" s="396"/>
      <c r="D49" s="397"/>
      <c r="E49" s="91"/>
      <c r="F49" s="58"/>
      <c r="G49" s="58"/>
      <c r="H49" s="74"/>
      <c r="I49" s="87"/>
    </row>
    <row r="50" spans="1:12" x14ac:dyDescent="0.25">
      <c r="A50" s="72"/>
      <c r="B50" s="395"/>
      <c r="C50" s="396"/>
      <c r="D50" s="397"/>
      <c r="F50" s="58"/>
      <c r="G50" s="58"/>
      <c r="H50" s="74"/>
      <c r="I50" s="87"/>
    </row>
    <row r="51" spans="1:12" x14ac:dyDescent="0.25">
      <c r="A51" s="92"/>
      <c r="B51" s="398"/>
      <c r="C51" s="399"/>
      <c r="D51" s="400"/>
      <c r="E51" s="60"/>
      <c r="F51" s="61"/>
      <c r="G51" s="58"/>
      <c r="H51" s="76"/>
      <c r="I51" s="87"/>
    </row>
    <row r="52" spans="1:12" x14ac:dyDescent="0.25">
      <c r="A52" s="422" t="s">
        <v>173</v>
      </c>
      <c r="B52" s="423"/>
      <c r="C52" s="423"/>
      <c r="D52" s="423"/>
      <c r="E52" s="423"/>
      <c r="F52" s="423"/>
      <c r="G52" s="423"/>
      <c r="H52" s="424"/>
      <c r="I52" s="93">
        <f>SUM(I43:I51)</f>
        <v>7800</v>
      </c>
    </row>
    <row r="53" spans="1:12" x14ac:dyDescent="0.25">
      <c r="A53" s="401" t="s">
        <v>174</v>
      </c>
      <c r="B53" s="402"/>
      <c r="C53" s="402"/>
      <c r="D53" s="402"/>
      <c r="E53" s="402"/>
      <c r="F53" s="402"/>
      <c r="G53" s="402"/>
      <c r="H53" s="402"/>
      <c r="I53" s="403"/>
    </row>
    <row r="54" spans="1:12" x14ac:dyDescent="0.25">
      <c r="A54" s="78" t="s">
        <v>175</v>
      </c>
      <c r="B54" s="404" t="s">
        <v>176</v>
      </c>
      <c r="C54" s="405"/>
      <c r="D54" s="406"/>
      <c r="E54" s="404" t="s">
        <v>177</v>
      </c>
      <c r="F54" s="406"/>
      <c r="G54" s="94" t="s">
        <v>178</v>
      </c>
      <c r="H54" s="94" t="s">
        <v>150</v>
      </c>
      <c r="I54" s="95" t="s">
        <v>151</v>
      </c>
    </row>
    <row r="55" spans="1:12" x14ac:dyDescent="0.25">
      <c r="A55" s="83">
        <v>1</v>
      </c>
      <c r="B55" s="407" t="s">
        <v>295</v>
      </c>
      <c r="C55" s="408"/>
      <c r="D55" s="409"/>
      <c r="E55" s="410"/>
      <c r="F55" s="411"/>
      <c r="G55" s="84"/>
      <c r="H55" s="96"/>
      <c r="I55" s="87"/>
    </row>
    <row r="56" spans="1:12" x14ac:dyDescent="0.25">
      <c r="A56" s="83"/>
      <c r="B56" s="417" t="s">
        <v>296</v>
      </c>
      <c r="C56" s="418"/>
      <c r="D56" s="419"/>
      <c r="E56" s="420">
        <v>1</v>
      </c>
      <c r="F56" s="421"/>
      <c r="G56" s="84">
        <v>9.1999999999999993</v>
      </c>
      <c r="H56" s="96">
        <v>5</v>
      </c>
      <c r="I56" s="87">
        <f>H56*G56</f>
        <v>46</v>
      </c>
    </row>
    <row r="57" spans="1:12" x14ac:dyDescent="0.25">
      <c r="A57" s="97"/>
      <c r="B57" s="412"/>
      <c r="C57" s="413"/>
      <c r="D57" s="414"/>
      <c r="E57" s="415"/>
      <c r="F57" s="416"/>
      <c r="G57" s="84"/>
      <c r="H57" s="96"/>
      <c r="I57" s="87"/>
    </row>
    <row r="58" spans="1:12" x14ac:dyDescent="0.25">
      <c r="A58" s="422" t="s">
        <v>181</v>
      </c>
      <c r="B58" s="423"/>
      <c r="C58" s="423"/>
      <c r="D58" s="423"/>
      <c r="E58" s="423"/>
      <c r="F58" s="423"/>
      <c r="G58" s="423"/>
      <c r="H58" s="424"/>
      <c r="I58" s="98">
        <f>SUM(I55:I57)</f>
        <v>46</v>
      </c>
    </row>
    <row r="59" spans="1:12" x14ac:dyDescent="0.25">
      <c r="A59" s="99"/>
      <c r="B59" s="100"/>
      <c r="C59" s="100"/>
      <c r="D59" s="100"/>
      <c r="E59" s="100"/>
      <c r="F59" s="101"/>
      <c r="G59" s="102"/>
      <c r="H59" s="102"/>
      <c r="I59" s="103"/>
      <c r="L59" s="55"/>
    </row>
    <row r="60" spans="1:12" x14ac:dyDescent="0.25">
      <c r="A60" s="390"/>
      <c r="B60" s="391"/>
      <c r="C60" s="391"/>
      <c r="D60" s="391"/>
      <c r="E60" s="391"/>
      <c r="F60" s="104"/>
      <c r="G60" s="394" t="s">
        <v>182</v>
      </c>
      <c r="H60" s="391"/>
      <c r="I60" s="105">
        <f>I58+I52+I40</f>
        <v>9037.89</v>
      </c>
    </row>
    <row r="61" spans="1:12" x14ac:dyDescent="0.25">
      <c r="A61" s="390"/>
      <c r="B61" s="391"/>
      <c r="C61" s="391"/>
      <c r="D61" s="391"/>
      <c r="E61" s="391"/>
      <c r="F61" s="58"/>
      <c r="G61" s="106"/>
      <c r="H61" s="107"/>
      <c r="I61" s="108"/>
    </row>
    <row r="62" spans="1:12" ht="15.75" thickBot="1" x14ac:dyDescent="0.3">
      <c r="A62" s="390"/>
      <c r="B62" s="391"/>
      <c r="C62" s="391"/>
      <c r="D62" s="391"/>
      <c r="E62" s="391"/>
      <c r="F62" s="58"/>
      <c r="G62" s="444" t="s">
        <v>183</v>
      </c>
      <c r="H62" s="445"/>
      <c r="I62" s="117">
        <f>I60+I61</f>
        <v>9037.89</v>
      </c>
    </row>
    <row r="63" spans="1:12" ht="16.5" thickTop="1" thickBot="1" x14ac:dyDescent="0.3">
      <c r="A63" s="109"/>
      <c r="B63" s="110"/>
      <c r="C63" s="392"/>
      <c r="D63" s="393"/>
      <c r="E63" s="393"/>
      <c r="F63" s="393"/>
      <c r="G63" s="111"/>
      <c r="H63" s="111"/>
      <c r="I63" s="112"/>
    </row>
    <row r="65" spans="1:2" x14ac:dyDescent="0.25">
      <c r="A65" s="55"/>
      <c r="B65" s="55"/>
    </row>
  </sheetData>
  <mergeCells count="76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A38:H38"/>
    <mergeCell ref="A39:H39"/>
    <mergeCell ref="A22:I22"/>
    <mergeCell ref="B23:E23"/>
    <mergeCell ref="A16:I16"/>
    <mergeCell ref="B17:D17"/>
    <mergeCell ref="B18:D18"/>
    <mergeCell ref="B19:D19"/>
    <mergeCell ref="B20:D20"/>
    <mergeCell ref="A21:H21"/>
    <mergeCell ref="B37:F37"/>
    <mergeCell ref="B24:F24"/>
    <mergeCell ref="B25:F25"/>
    <mergeCell ref="B26:F26"/>
    <mergeCell ref="B27:F27"/>
    <mergeCell ref="B28:F2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34:F34"/>
    <mergeCell ref="B35:F35"/>
    <mergeCell ref="B36:F36"/>
    <mergeCell ref="B29:F29"/>
    <mergeCell ref="B30:F30"/>
    <mergeCell ref="B31:F31"/>
    <mergeCell ref="B32:F32"/>
    <mergeCell ref="B33:F33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0070C0"/>
  </sheetPr>
  <dimension ref="A1:W65"/>
  <sheetViews>
    <sheetView topLeftCell="A18" workbookViewId="0">
      <selection activeCell="A45" sqref="A45"/>
    </sheetView>
  </sheetViews>
  <sheetFormatPr defaultRowHeight="15" x14ac:dyDescent="0.25"/>
  <cols>
    <col min="1" max="1" width="12" bestFit="1" customWidth="1"/>
    <col min="4" max="4" width="20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>
        <v>22</v>
      </c>
      <c r="I9" s="442"/>
    </row>
    <row r="10" spans="1:13" x14ac:dyDescent="0.25">
      <c r="A10" s="57" t="s">
        <v>130</v>
      </c>
      <c r="B10" s="55"/>
      <c r="D10" s="143"/>
      <c r="E10" s="58"/>
      <c r="F10" s="428" t="s">
        <v>131</v>
      </c>
      <c r="G10" s="429"/>
      <c r="H10" s="443">
        <v>43626</v>
      </c>
      <c r="I10" s="431"/>
    </row>
    <row r="11" spans="1:13" x14ac:dyDescent="0.25">
      <c r="A11" s="57" t="s">
        <v>132</v>
      </c>
      <c r="B11" s="55"/>
      <c r="D11" s="143"/>
      <c r="E11" s="58"/>
      <c r="F11" s="428" t="s">
        <v>133</v>
      </c>
      <c r="G11" s="429"/>
      <c r="H11" s="430" t="s">
        <v>297</v>
      </c>
      <c r="I11" s="431"/>
    </row>
    <row r="12" spans="1:13" x14ac:dyDescent="0.25">
      <c r="A12" s="57" t="s">
        <v>135</v>
      </c>
      <c r="B12" s="55"/>
      <c r="D12" s="143"/>
      <c r="E12" s="58"/>
      <c r="F12" s="428" t="s">
        <v>136</v>
      </c>
      <c r="G12" s="429"/>
      <c r="H12" s="430">
        <v>47399</v>
      </c>
      <c r="I12" s="431"/>
    </row>
    <row r="13" spans="1:13" x14ac:dyDescent="0.25">
      <c r="A13" s="57" t="s">
        <v>137</v>
      </c>
      <c r="B13" s="55"/>
      <c r="D13" s="143"/>
      <c r="E13" s="58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D14" s="143"/>
      <c r="E14" s="58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434" t="s">
        <v>298</v>
      </c>
      <c r="B15" s="435"/>
      <c r="C15" s="435"/>
      <c r="D15" s="435"/>
      <c r="E15" s="435"/>
      <c r="F15" s="435"/>
      <c r="G15" s="435"/>
      <c r="H15" s="435"/>
      <c r="I15" s="436"/>
    </row>
    <row r="16" spans="1:13" ht="15.75" thickBot="1" x14ac:dyDescent="0.3">
      <c r="A16" s="437" t="s">
        <v>144</v>
      </c>
      <c r="B16" s="438"/>
      <c r="C16" s="438"/>
      <c r="D16" s="438"/>
      <c r="E16" s="438"/>
      <c r="F16" s="438"/>
      <c r="G16" s="438"/>
      <c r="H16" s="438"/>
      <c r="I16" s="439"/>
    </row>
    <row r="17" spans="1:11" x14ac:dyDescent="0.25">
      <c r="A17" s="62" t="s">
        <v>145</v>
      </c>
      <c r="B17" s="452" t="s">
        <v>228</v>
      </c>
      <c r="C17" s="453"/>
      <c r="D17" s="454"/>
      <c r="E17" s="128" t="s">
        <v>147</v>
      </c>
      <c r="F17" s="128" t="s">
        <v>148</v>
      </c>
      <c r="G17" s="128" t="s">
        <v>149</v>
      </c>
      <c r="H17" s="128" t="s">
        <v>150</v>
      </c>
      <c r="I17" s="129" t="s">
        <v>151</v>
      </c>
    </row>
    <row r="18" spans="1:11" x14ac:dyDescent="0.25">
      <c r="A18" s="67"/>
      <c r="B18" s="410"/>
      <c r="C18" s="432"/>
      <c r="D18" s="411"/>
      <c r="E18" s="68"/>
      <c r="F18" s="69"/>
      <c r="G18" s="68"/>
      <c r="H18" s="70"/>
      <c r="I18" s="71">
        <f>SUM(G18*H18)</f>
        <v>0</v>
      </c>
    </row>
    <row r="19" spans="1:11" x14ac:dyDescent="0.25">
      <c r="A19" s="72"/>
      <c r="B19" s="420"/>
      <c r="C19" s="359"/>
      <c r="D19" s="421"/>
      <c r="E19" s="73"/>
      <c r="F19" s="58"/>
      <c r="G19" s="73"/>
      <c r="H19" s="74"/>
      <c r="I19" s="71">
        <f t="shared" ref="I19:I20" si="0">SUM(G19*H19)</f>
        <v>0</v>
      </c>
    </row>
    <row r="20" spans="1:11" x14ac:dyDescent="0.25">
      <c r="A20" s="72"/>
      <c r="B20" s="415"/>
      <c r="C20" s="433"/>
      <c r="D20" s="416"/>
      <c r="E20" s="73"/>
      <c r="F20" s="58"/>
      <c r="G20" s="75"/>
      <c r="H20" s="76"/>
      <c r="I20" s="77">
        <f t="shared" si="0"/>
        <v>0</v>
      </c>
    </row>
    <row r="21" spans="1:11" x14ac:dyDescent="0.25">
      <c r="A21" s="422" t="s">
        <v>152</v>
      </c>
      <c r="B21" s="423"/>
      <c r="C21" s="423"/>
      <c r="D21" s="423"/>
      <c r="E21" s="423"/>
      <c r="F21" s="423"/>
      <c r="G21" s="423"/>
      <c r="H21" s="424"/>
      <c r="I21" s="71">
        <f>SUM(I18:I20)</f>
        <v>0</v>
      </c>
    </row>
    <row r="22" spans="1:11" x14ac:dyDescent="0.25">
      <c r="A22" s="401" t="s">
        <v>153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25">
      <c r="A23" s="78" t="s">
        <v>154</v>
      </c>
      <c r="B23" s="404" t="s">
        <v>228</v>
      </c>
      <c r="C23" s="405"/>
      <c r="D23" s="405"/>
      <c r="E23" s="405"/>
      <c r="F23" s="80"/>
      <c r="G23" s="136" t="s">
        <v>149</v>
      </c>
      <c r="H23" s="94" t="s">
        <v>150</v>
      </c>
      <c r="I23" s="95" t="s">
        <v>151</v>
      </c>
      <c r="K23" s="100"/>
    </row>
    <row r="24" spans="1:11" x14ac:dyDescent="0.25">
      <c r="A24" s="83">
        <v>1</v>
      </c>
      <c r="B24" s="407" t="s">
        <v>299</v>
      </c>
      <c r="C24" s="408"/>
      <c r="D24" s="408"/>
      <c r="E24" s="408"/>
      <c r="F24" s="409"/>
      <c r="G24" s="144">
        <v>1</v>
      </c>
      <c r="H24" s="145">
        <v>300</v>
      </c>
      <c r="I24" s="87">
        <f>H24*G24</f>
        <v>300</v>
      </c>
    </row>
    <row r="25" spans="1:11" x14ac:dyDescent="0.25">
      <c r="A25" s="83">
        <v>2</v>
      </c>
      <c r="B25" s="417" t="s">
        <v>300</v>
      </c>
      <c r="C25" s="418"/>
      <c r="D25" s="418"/>
      <c r="E25" s="418"/>
      <c r="F25" s="419"/>
      <c r="G25" s="146">
        <v>1</v>
      </c>
      <c r="H25" s="145">
        <v>5936.47</v>
      </c>
      <c r="I25" s="87">
        <f>H25*G25</f>
        <v>5936.47</v>
      </c>
    </row>
    <row r="26" spans="1:11" x14ac:dyDescent="0.25">
      <c r="A26" s="83">
        <v>3</v>
      </c>
      <c r="B26" s="417" t="s">
        <v>301</v>
      </c>
      <c r="C26" s="418"/>
      <c r="D26" s="418"/>
      <c r="E26" s="418"/>
      <c r="F26" s="419"/>
      <c r="G26" s="146">
        <v>1</v>
      </c>
      <c r="H26" s="148">
        <v>2250</v>
      </c>
      <c r="I26" s="87">
        <f t="shared" ref="I26:I28" si="1">H26*G26</f>
        <v>2250</v>
      </c>
    </row>
    <row r="27" spans="1:11" x14ac:dyDescent="0.25">
      <c r="A27" s="83">
        <v>4</v>
      </c>
      <c r="B27" s="417" t="s">
        <v>302</v>
      </c>
      <c r="C27" s="418"/>
      <c r="D27" s="418"/>
      <c r="E27" s="418"/>
      <c r="F27" s="419"/>
      <c r="G27" s="146">
        <v>1</v>
      </c>
      <c r="H27" s="147">
        <v>2850</v>
      </c>
      <c r="I27" s="87">
        <f t="shared" si="1"/>
        <v>2850</v>
      </c>
    </row>
    <row r="28" spans="1:11" x14ac:dyDescent="0.25">
      <c r="A28" s="83">
        <v>5</v>
      </c>
      <c r="B28" s="417" t="s">
        <v>303</v>
      </c>
      <c r="C28" s="418"/>
      <c r="D28" s="418"/>
      <c r="E28" s="418"/>
      <c r="F28" s="419"/>
      <c r="G28" s="146">
        <v>1</v>
      </c>
      <c r="H28" s="147">
        <v>4840</v>
      </c>
      <c r="I28" s="87">
        <f t="shared" si="1"/>
        <v>4840</v>
      </c>
    </row>
    <row r="29" spans="1:11" x14ac:dyDescent="0.25">
      <c r="A29" s="83"/>
      <c r="B29" s="458"/>
      <c r="C29" s="459"/>
      <c r="D29" s="459"/>
      <c r="E29" s="459"/>
      <c r="F29" s="459"/>
      <c r="G29" s="146"/>
      <c r="H29" s="147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47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47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47"/>
      <c r="I32" s="87"/>
    </row>
    <row r="33" spans="1:23" x14ac:dyDescent="0.25">
      <c r="A33" s="83"/>
      <c r="B33" s="458"/>
      <c r="C33" s="459"/>
      <c r="D33" s="459"/>
      <c r="E33" s="459"/>
      <c r="F33" s="459"/>
      <c r="G33" s="146"/>
      <c r="H33" s="147"/>
      <c r="I33" s="87"/>
    </row>
    <row r="34" spans="1:23" x14ac:dyDescent="0.25">
      <c r="A34" s="83"/>
      <c r="B34" s="458"/>
      <c r="C34" s="459"/>
      <c r="D34" s="459"/>
      <c r="E34" s="459"/>
      <c r="F34" s="459"/>
      <c r="G34" s="146"/>
      <c r="H34" s="147"/>
      <c r="I34" s="87"/>
    </row>
    <row r="35" spans="1:23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23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23" x14ac:dyDescent="0.25">
      <c r="A37" s="83"/>
      <c r="B37" s="458"/>
      <c r="C37" s="459"/>
      <c r="D37" s="459"/>
      <c r="E37" s="459"/>
      <c r="F37" s="459"/>
      <c r="G37" s="146"/>
      <c r="H37" s="147"/>
      <c r="I37" s="87"/>
      <c r="L37" s="151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</row>
    <row r="38" spans="1:23" x14ac:dyDescent="0.25">
      <c r="A38" s="455" t="s">
        <v>229</v>
      </c>
      <c r="B38" s="423"/>
      <c r="C38" s="423"/>
      <c r="D38" s="423"/>
      <c r="E38" s="423"/>
      <c r="F38" s="423"/>
      <c r="G38" s="423"/>
      <c r="H38" s="424"/>
      <c r="I38" s="141">
        <f>SUM(I24:I37)</f>
        <v>16176.470000000001</v>
      </c>
      <c r="L38" s="151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</row>
    <row r="39" spans="1:23" x14ac:dyDescent="0.25">
      <c r="A39" s="422" t="s">
        <v>230</v>
      </c>
      <c r="B39" s="423"/>
      <c r="C39" s="423"/>
      <c r="D39" s="423"/>
      <c r="E39" s="423"/>
      <c r="F39" s="423"/>
      <c r="G39" s="423"/>
      <c r="H39" s="424"/>
      <c r="I39" s="142">
        <f>ROUND((I38*0.15),2)</f>
        <v>2426.4699999999998</v>
      </c>
      <c r="L39" s="151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</row>
    <row r="40" spans="1:23" x14ac:dyDescent="0.25">
      <c r="A40" s="422" t="s">
        <v>231</v>
      </c>
      <c r="B40" s="423"/>
      <c r="C40" s="423"/>
      <c r="D40" s="423"/>
      <c r="E40" s="423"/>
      <c r="F40" s="423"/>
      <c r="G40" s="423"/>
      <c r="H40" s="424"/>
      <c r="I40" s="89">
        <f>I38+I39</f>
        <v>18602.940000000002</v>
      </c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</row>
    <row r="41" spans="1:23" x14ac:dyDescent="0.25">
      <c r="A41" s="401" t="s">
        <v>163</v>
      </c>
      <c r="B41" s="402"/>
      <c r="C41" s="402"/>
      <c r="D41" s="402"/>
      <c r="E41" s="402"/>
      <c r="F41" s="402"/>
      <c r="G41" s="402"/>
      <c r="H41" s="402"/>
      <c r="I41" s="40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</row>
    <row r="42" spans="1:23" x14ac:dyDescent="0.25">
      <c r="A42" s="78" t="s">
        <v>164</v>
      </c>
      <c r="B42" s="404" t="s">
        <v>165</v>
      </c>
      <c r="C42" s="405"/>
      <c r="D42" s="406"/>
      <c r="E42" s="404" t="s">
        <v>147</v>
      </c>
      <c r="F42" s="406"/>
      <c r="G42" s="80" t="s">
        <v>149</v>
      </c>
      <c r="H42" s="81" t="s">
        <v>150</v>
      </c>
      <c r="I42" s="82" t="s">
        <v>151</v>
      </c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</row>
    <row r="43" spans="1:23" x14ac:dyDescent="0.25">
      <c r="A43" s="83">
        <v>1</v>
      </c>
      <c r="B43" s="425" t="s">
        <v>166</v>
      </c>
      <c r="C43" s="426"/>
      <c r="D43" s="427"/>
      <c r="E43" s="410" t="s">
        <v>167</v>
      </c>
      <c r="F43" s="411"/>
      <c r="G43" s="115">
        <v>69</v>
      </c>
      <c r="H43" s="113">
        <v>450</v>
      </c>
      <c r="I43" s="90">
        <f>SUM(G43*H43)</f>
        <v>31050</v>
      </c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</row>
    <row r="44" spans="1:23" x14ac:dyDescent="0.25">
      <c r="A44" s="83">
        <v>2</v>
      </c>
      <c r="B44" s="395" t="s">
        <v>168</v>
      </c>
      <c r="C44" s="396"/>
      <c r="D44" s="397"/>
      <c r="E44" s="420" t="s">
        <v>167</v>
      </c>
      <c r="F44" s="421"/>
      <c r="G44" s="84"/>
      <c r="H44" s="114">
        <v>350</v>
      </c>
      <c r="I44" s="87">
        <f t="shared" ref="I44:I48" si="2">SUM(G44*H44)</f>
        <v>0</v>
      </c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</row>
    <row r="45" spans="1:23" x14ac:dyDescent="0.25">
      <c r="A45" s="83">
        <v>3</v>
      </c>
      <c r="B45" s="395" t="s">
        <v>169</v>
      </c>
      <c r="C45" s="396"/>
      <c r="D45" s="397"/>
      <c r="E45" s="420" t="s">
        <v>167</v>
      </c>
      <c r="F45" s="421"/>
      <c r="G45" s="84"/>
      <c r="H45" s="114">
        <v>300</v>
      </c>
      <c r="I45" s="87">
        <f t="shared" si="2"/>
        <v>0</v>
      </c>
      <c r="L45" s="143"/>
      <c r="M45" s="143"/>
      <c r="N45" s="143"/>
      <c r="O45" s="143"/>
      <c r="P45" s="143"/>
      <c r="Q45" s="143"/>
      <c r="R45" s="143"/>
      <c r="S45" s="143"/>
      <c r="T45" s="143"/>
      <c r="U45" s="143"/>
      <c r="V45" s="143"/>
      <c r="W45" s="143"/>
    </row>
    <row r="46" spans="1:23" x14ac:dyDescent="0.25">
      <c r="A46" s="83">
        <v>4</v>
      </c>
      <c r="B46" s="395" t="s">
        <v>170</v>
      </c>
      <c r="C46" s="396"/>
      <c r="D46" s="397"/>
      <c r="E46" s="420" t="s">
        <v>167</v>
      </c>
      <c r="F46" s="421"/>
      <c r="G46" s="84">
        <v>69</v>
      </c>
      <c r="H46" s="114">
        <v>200</v>
      </c>
      <c r="I46" s="87">
        <f t="shared" si="2"/>
        <v>13800</v>
      </c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</row>
    <row r="47" spans="1:23" x14ac:dyDescent="0.25">
      <c r="A47" s="83">
        <v>5</v>
      </c>
      <c r="B47" s="395" t="s">
        <v>171</v>
      </c>
      <c r="C47" s="396"/>
      <c r="D47" s="397"/>
      <c r="E47" s="420" t="s">
        <v>167</v>
      </c>
      <c r="F47" s="421"/>
      <c r="G47" s="84"/>
      <c r="H47" s="116">
        <v>200</v>
      </c>
      <c r="I47" s="87">
        <f t="shared" si="2"/>
        <v>0</v>
      </c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</row>
    <row r="48" spans="1:23" x14ac:dyDescent="0.25">
      <c r="A48" s="83">
        <v>6</v>
      </c>
      <c r="B48" s="395" t="s">
        <v>172</v>
      </c>
      <c r="C48" s="396"/>
      <c r="D48" s="397"/>
      <c r="E48" s="420" t="s">
        <v>167</v>
      </c>
      <c r="F48" s="421"/>
      <c r="G48" s="84"/>
      <c r="H48" s="116">
        <v>140</v>
      </c>
      <c r="I48" s="87">
        <f t="shared" si="2"/>
        <v>0</v>
      </c>
      <c r="L48" s="143"/>
      <c r="M48" s="143"/>
      <c r="N48" s="143"/>
      <c r="O48" s="143"/>
      <c r="P48" s="143"/>
      <c r="Q48" s="143"/>
      <c r="R48" s="143"/>
      <c r="S48" s="143"/>
      <c r="T48" s="143"/>
      <c r="U48" s="143"/>
      <c r="V48" s="143"/>
      <c r="W48" s="143"/>
    </row>
    <row r="49" spans="1:23" x14ac:dyDescent="0.25">
      <c r="A49" s="83"/>
      <c r="B49" s="395"/>
      <c r="C49" s="396"/>
      <c r="D49" s="397"/>
      <c r="E49" s="91"/>
      <c r="F49" s="58"/>
      <c r="G49" s="58"/>
      <c r="H49" s="74"/>
      <c r="I49" s="87"/>
      <c r="L49" s="143"/>
      <c r="M49" s="143"/>
      <c r="N49" s="143"/>
      <c r="O49" s="143"/>
      <c r="P49" s="143"/>
      <c r="Q49" s="143"/>
      <c r="R49" s="143"/>
      <c r="S49" s="143"/>
      <c r="T49" s="143"/>
      <c r="U49" s="143"/>
      <c r="V49" s="143"/>
      <c r="W49" s="143"/>
    </row>
    <row r="50" spans="1:23" x14ac:dyDescent="0.25">
      <c r="A50" s="72"/>
      <c r="B50" s="395"/>
      <c r="C50" s="396"/>
      <c r="D50" s="397"/>
      <c r="F50" s="58"/>
      <c r="G50" s="58"/>
      <c r="H50" s="74"/>
      <c r="I50" s="87"/>
      <c r="L50" s="143"/>
      <c r="M50" s="143"/>
      <c r="N50" s="143"/>
      <c r="O50" s="143"/>
      <c r="P50" s="143"/>
      <c r="Q50" s="143"/>
      <c r="R50" s="143"/>
      <c r="S50" s="143"/>
      <c r="T50" s="143"/>
      <c r="U50" s="143"/>
      <c r="V50" s="143"/>
      <c r="W50" s="143"/>
    </row>
    <row r="51" spans="1:23" x14ac:dyDescent="0.25">
      <c r="A51" s="92"/>
      <c r="B51" s="398"/>
      <c r="C51" s="399"/>
      <c r="D51" s="400"/>
      <c r="E51" s="60"/>
      <c r="F51" s="61"/>
      <c r="G51" s="58"/>
      <c r="H51" s="76"/>
      <c r="I51" s="87"/>
      <c r="L51" s="143"/>
      <c r="M51" s="143"/>
      <c r="N51" s="143"/>
      <c r="O51" s="143"/>
      <c r="P51" s="143"/>
      <c r="Q51" s="143"/>
      <c r="R51" s="143"/>
      <c r="S51" s="143"/>
      <c r="T51" s="143"/>
      <c r="U51" s="143"/>
      <c r="V51" s="143"/>
      <c r="W51" s="143"/>
    </row>
    <row r="52" spans="1:23" x14ac:dyDescent="0.25">
      <c r="A52" s="422" t="s">
        <v>173</v>
      </c>
      <c r="B52" s="423"/>
      <c r="C52" s="423"/>
      <c r="D52" s="423"/>
      <c r="E52" s="423"/>
      <c r="F52" s="423"/>
      <c r="G52" s="423"/>
      <c r="H52" s="424"/>
      <c r="I52" s="93">
        <f>SUM(I43:I51)</f>
        <v>44850</v>
      </c>
      <c r="L52" s="143"/>
      <c r="M52" s="143"/>
      <c r="N52" s="143"/>
      <c r="O52" s="143"/>
      <c r="P52" s="143"/>
      <c r="Q52" s="143"/>
      <c r="R52" s="143"/>
      <c r="S52" s="143"/>
      <c r="T52" s="143"/>
      <c r="U52" s="143"/>
      <c r="V52" s="143"/>
      <c r="W52" s="143"/>
    </row>
    <row r="53" spans="1:23" x14ac:dyDescent="0.25">
      <c r="A53" s="401" t="s">
        <v>174</v>
      </c>
      <c r="B53" s="402"/>
      <c r="C53" s="402"/>
      <c r="D53" s="402"/>
      <c r="E53" s="402"/>
      <c r="F53" s="402"/>
      <c r="G53" s="402"/>
      <c r="H53" s="402"/>
      <c r="I53" s="403"/>
      <c r="L53" s="143"/>
      <c r="M53" s="143"/>
      <c r="N53" s="143"/>
      <c r="O53" s="143"/>
      <c r="P53" s="143"/>
      <c r="Q53" s="143"/>
      <c r="R53" s="143"/>
      <c r="S53" s="143"/>
      <c r="T53" s="143"/>
      <c r="U53" s="143"/>
      <c r="V53" s="143"/>
      <c r="W53" s="143"/>
    </row>
    <row r="54" spans="1:23" x14ac:dyDescent="0.25">
      <c r="A54" s="78" t="s">
        <v>175</v>
      </c>
      <c r="B54" s="404" t="s">
        <v>176</v>
      </c>
      <c r="C54" s="405"/>
      <c r="D54" s="406"/>
      <c r="E54" s="404" t="s">
        <v>177</v>
      </c>
      <c r="F54" s="406"/>
      <c r="G54" s="94" t="s">
        <v>178</v>
      </c>
      <c r="H54" s="94" t="s">
        <v>150</v>
      </c>
      <c r="I54" s="95" t="s">
        <v>151</v>
      </c>
      <c r="L54" s="143"/>
      <c r="M54" s="143"/>
      <c r="N54" s="143"/>
      <c r="O54" s="143"/>
      <c r="P54" s="143"/>
      <c r="Q54" s="143"/>
      <c r="R54" s="143"/>
      <c r="S54" s="143"/>
      <c r="T54" s="143"/>
      <c r="U54" s="143"/>
      <c r="V54" s="143"/>
      <c r="W54" s="143"/>
    </row>
    <row r="55" spans="1:23" x14ac:dyDescent="0.25">
      <c r="A55" s="83">
        <v>1</v>
      </c>
      <c r="B55" s="407" t="s">
        <v>304</v>
      </c>
      <c r="C55" s="408"/>
      <c r="D55" s="409"/>
      <c r="E55" s="410"/>
      <c r="F55" s="411"/>
      <c r="G55" s="84"/>
      <c r="H55" s="96"/>
      <c r="I55" s="87"/>
      <c r="L55" s="143"/>
      <c r="M55" s="143"/>
      <c r="N55" s="143"/>
      <c r="O55" s="143"/>
      <c r="P55" s="143"/>
      <c r="Q55" s="143"/>
      <c r="R55" s="143"/>
      <c r="S55" s="143"/>
      <c r="T55" s="143"/>
      <c r="U55" s="143"/>
      <c r="V55" s="143"/>
      <c r="W55" s="143"/>
    </row>
    <row r="56" spans="1:23" x14ac:dyDescent="0.25">
      <c r="A56" s="83"/>
      <c r="B56" s="417" t="s">
        <v>305</v>
      </c>
      <c r="C56" s="418"/>
      <c r="D56" s="419"/>
      <c r="E56" s="420">
        <v>6</v>
      </c>
      <c r="F56" s="421"/>
      <c r="G56" s="153">
        <v>61.2</v>
      </c>
      <c r="H56" s="96">
        <v>5</v>
      </c>
      <c r="I56" s="87">
        <f>H56*G56</f>
        <v>306</v>
      </c>
      <c r="L56" s="143"/>
      <c r="M56" s="143"/>
      <c r="N56" s="143"/>
      <c r="O56" s="143"/>
      <c r="P56" s="143"/>
      <c r="Q56" s="143"/>
      <c r="R56" s="143"/>
      <c r="S56" s="143"/>
      <c r="T56" s="143"/>
      <c r="U56" s="143"/>
      <c r="V56" s="143"/>
      <c r="W56" s="143"/>
    </row>
    <row r="57" spans="1:23" x14ac:dyDescent="0.25">
      <c r="A57" s="97"/>
      <c r="B57" s="412"/>
      <c r="C57" s="413"/>
      <c r="D57" s="414"/>
      <c r="E57" s="415"/>
      <c r="F57" s="416"/>
      <c r="G57" s="84"/>
      <c r="H57" s="96"/>
      <c r="I57" s="87"/>
      <c r="L57" s="143"/>
      <c r="M57" s="143"/>
      <c r="N57" s="143"/>
      <c r="O57" s="143"/>
      <c r="P57" s="143"/>
      <c r="Q57" s="143"/>
      <c r="R57" s="143"/>
      <c r="S57" s="143"/>
      <c r="T57" s="143"/>
      <c r="U57" s="143"/>
      <c r="V57" s="143"/>
      <c r="W57" s="143"/>
    </row>
    <row r="58" spans="1:23" x14ac:dyDescent="0.25">
      <c r="A58" s="422" t="s">
        <v>181</v>
      </c>
      <c r="B58" s="423"/>
      <c r="C58" s="423"/>
      <c r="D58" s="423"/>
      <c r="E58" s="423"/>
      <c r="F58" s="423"/>
      <c r="G58" s="423"/>
      <c r="H58" s="424"/>
      <c r="I58" s="98">
        <f>SUM(I55:I57)</f>
        <v>306</v>
      </c>
      <c r="L58" s="143"/>
      <c r="M58" s="143"/>
      <c r="N58" s="143"/>
      <c r="O58" s="143"/>
      <c r="P58" s="143"/>
      <c r="Q58" s="143"/>
      <c r="R58" s="143"/>
      <c r="S58" s="143"/>
      <c r="T58" s="143"/>
      <c r="U58" s="143"/>
      <c r="V58" s="143"/>
      <c r="W58" s="143"/>
    </row>
    <row r="59" spans="1:23" x14ac:dyDescent="0.25">
      <c r="A59" s="99"/>
      <c r="B59" s="100"/>
      <c r="C59" s="100"/>
      <c r="D59" s="100"/>
      <c r="E59" s="100"/>
      <c r="F59" s="101"/>
      <c r="G59" s="102"/>
      <c r="H59" s="102"/>
      <c r="I59" s="103"/>
      <c r="L59" s="152"/>
      <c r="M59" s="143"/>
      <c r="N59" s="143"/>
      <c r="O59" s="143"/>
      <c r="P59" s="143"/>
      <c r="Q59" s="143"/>
      <c r="R59" s="143"/>
      <c r="S59" s="143"/>
      <c r="T59" s="143"/>
      <c r="U59" s="143"/>
      <c r="V59" s="143"/>
      <c r="W59" s="143"/>
    </row>
    <row r="60" spans="1:23" x14ac:dyDescent="0.25">
      <c r="A60" s="390"/>
      <c r="B60" s="391"/>
      <c r="C60" s="391"/>
      <c r="D60" s="391"/>
      <c r="E60" s="391"/>
      <c r="F60" s="104"/>
      <c r="G60" s="394" t="s">
        <v>182</v>
      </c>
      <c r="H60" s="391"/>
      <c r="I60" s="105">
        <f>I58+I52+I40</f>
        <v>63758.94</v>
      </c>
      <c r="L60" s="143"/>
      <c r="M60" s="143"/>
      <c r="N60" s="143"/>
      <c r="O60" s="143"/>
      <c r="P60" s="143"/>
      <c r="Q60" s="143"/>
      <c r="R60" s="143"/>
      <c r="S60" s="143"/>
      <c r="T60" s="143"/>
      <c r="U60" s="143"/>
      <c r="V60" s="143"/>
      <c r="W60" s="143"/>
    </row>
    <row r="61" spans="1:23" x14ac:dyDescent="0.25">
      <c r="A61" s="390"/>
      <c r="B61" s="391"/>
      <c r="C61" s="391"/>
      <c r="D61" s="391"/>
      <c r="E61" s="391"/>
      <c r="F61" s="58"/>
      <c r="G61" s="106"/>
      <c r="H61" s="107"/>
      <c r="I61" s="108"/>
      <c r="L61" s="143"/>
      <c r="M61" s="143"/>
      <c r="N61" s="143"/>
      <c r="O61" s="143"/>
      <c r="P61" s="143"/>
      <c r="Q61" s="143"/>
      <c r="R61" s="143"/>
      <c r="S61" s="143"/>
      <c r="T61" s="143"/>
      <c r="U61" s="143"/>
      <c r="V61" s="143"/>
      <c r="W61" s="143"/>
    </row>
    <row r="62" spans="1:23" ht="15.75" thickBot="1" x14ac:dyDescent="0.3">
      <c r="A62" s="390"/>
      <c r="B62" s="391"/>
      <c r="C62" s="391"/>
      <c r="D62" s="391"/>
      <c r="E62" s="391"/>
      <c r="F62" s="58"/>
      <c r="G62" s="444" t="s">
        <v>183</v>
      </c>
      <c r="H62" s="445"/>
      <c r="I62" s="117">
        <f>I60+I61</f>
        <v>63758.94</v>
      </c>
      <c r="L62" s="143"/>
      <c r="M62" s="143"/>
      <c r="N62" s="143"/>
      <c r="O62" s="143"/>
      <c r="P62" s="143"/>
      <c r="Q62" s="143"/>
      <c r="R62" s="143"/>
      <c r="S62" s="143"/>
      <c r="T62" s="143"/>
      <c r="U62" s="143"/>
      <c r="V62" s="143"/>
      <c r="W62" s="143"/>
    </row>
    <row r="63" spans="1:23" ht="16.5" thickTop="1" thickBot="1" x14ac:dyDescent="0.3">
      <c r="A63" s="109"/>
      <c r="B63" s="110"/>
      <c r="C63" s="392"/>
      <c r="D63" s="393"/>
      <c r="E63" s="393"/>
      <c r="F63" s="393"/>
      <c r="G63" s="111"/>
      <c r="H63" s="111"/>
      <c r="I63" s="112"/>
      <c r="L63" s="143"/>
      <c r="M63" s="143"/>
      <c r="N63" s="143"/>
      <c r="O63" s="143"/>
      <c r="P63" s="143"/>
      <c r="Q63" s="143"/>
      <c r="R63" s="143"/>
      <c r="S63" s="143"/>
      <c r="T63" s="143"/>
      <c r="U63" s="143"/>
      <c r="V63" s="143"/>
      <c r="W63" s="143"/>
    </row>
    <row r="64" spans="1:23" x14ac:dyDescent="0.25">
      <c r="L64" s="143"/>
      <c r="M64" s="143"/>
      <c r="N64" s="143"/>
      <c r="O64" s="143"/>
      <c r="P64" s="143"/>
      <c r="Q64" s="143"/>
      <c r="R64" s="143"/>
      <c r="S64" s="143"/>
      <c r="T64" s="143"/>
      <c r="U64" s="143"/>
      <c r="V64" s="143"/>
      <c r="W64" s="143"/>
    </row>
    <row r="65" spans="1:23" x14ac:dyDescent="0.25">
      <c r="A65" s="55"/>
      <c r="B65" s="55"/>
      <c r="L65" s="143"/>
      <c r="M65" s="143"/>
      <c r="N65" s="143"/>
      <c r="O65" s="143"/>
      <c r="P65" s="143"/>
      <c r="Q65" s="143"/>
      <c r="R65" s="143"/>
      <c r="S65" s="143"/>
      <c r="T65" s="143"/>
      <c r="U65" s="143"/>
      <c r="V65" s="143"/>
      <c r="W65" s="143"/>
    </row>
  </sheetData>
  <mergeCells count="76"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B44:D44"/>
    <mergeCell ref="E44:F44"/>
    <mergeCell ref="B45:D45"/>
    <mergeCell ref="E45:F45"/>
    <mergeCell ref="B46:D46"/>
    <mergeCell ref="E46:F46"/>
    <mergeCell ref="A40:H40"/>
    <mergeCell ref="A41:I41"/>
    <mergeCell ref="B42:D42"/>
    <mergeCell ref="E42:F42"/>
    <mergeCell ref="B43:D43"/>
    <mergeCell ref="E43:F43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0070C0"/>
  </sheetPr>
  <dimension ref="A1:M65"/>
  <sheetViews>
    <sheetView workbookViewId="0">
      <selection activeCell="A45" sqref="A45"/>
    </sheetView>
  </sheetViews>
  <sheetFormatPr defaultRowHeight="15" x14ac:dyDescent="0.25"/>
  <cols>
    <col min="1" max="1" width="12" bestFit="1" customWidth="1"/>
    <col min="4" max="4" width="20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>
        <v>23</v>
      </c>
      <c r="I9" s="442"/>
    </row>
    <row r="10" spans="1:13" x14ac:dyDescent="0.25">
      <c r="A10" s="57" t="s">
        <v>130</v>
      </c>
      <c r="B10" s="55"/>
      <c r="D10" s="143"/>
      <c r="E10" s="58"/>
      <c r="F10" s="428" t="s">
        <v>131</v>
      </c>
      <c r="G10" s="429"/>
      <c r="H10" s="443">
        <v>43627</v>
      </c>
      <c r="I10" s="431"/>
    </row>
    <row r="11" spans="1:13" x14ac:dyDescent="0.25">
      <c r="A11" s="57" t="s">
        <v>132</v>
      </c>
      <c r="B11" s="55"/>
      <c r="D11" s="143"/>
      <c r="E11" s="58"/>
      <c r="F11" s="428" t="s">
        <v>133</v>
      </c>
      <c r="G11" s="429"/>
      <c r="H11" s="430" t="s">
        <v>306</v>
      </c>
      <c r="I11" s="431"/>
    </row>
    <row r="12" spans="1:13" x14ac:dyDescent="0.25">
      <c r="A12" s="57" t="s">
        <v>135</v>
      </c>
      <c r="B12" s="55"/>
      <c r="D12" s="143"/>
      <c r="E12" s="58"/>
      <c r="F12" s="428" t="s">
        <v>136</v>
      </c>
      <c r="G12" s="429"/>
      <c r="H12" s="430">
        <v>47510</v>
      </c>
      <c r="I12" s="431"/>
    </row>
    <row r="13" spans="1:13" x14ac:dyDescent="0.25">
      <c r="A13" s="57" t="s">
        <v>137</v>
      </c>
      <c r="B13" s="55"/>
      <c r="D13" s="143"/>
      <c r="E13" s="58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D14" s="143"/>
      <c r="E14" s="58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434" t="s">
        <v>307</v>
      </c>
      <c r="B15" s="435"/>
      <c r="C15" s="435"/>
      <c r="D15" s="435"/>
      <c r="E15" s="435"/>
      <c r="F15" s="435"/>
      <c r="G15" s="435"/>
      <c r="H15" s="435"/>
      <c r="I15" s="436"/>
    </row>
    <row r="16" spans="1:13" ht="15.75" thickBot="1" x14ac:dyDescent="0.3">
      <c r="A16" s="437" t="s">
        <v>144</v>
      </c>
      <c r="B16" s="438"/>
      <c r="C16" s="438"/>
      <c r="D16" s="438"/>
      <c r="E16" s="438"/>
      <c r="F16" s="438"/>
      <c r="G16" s="438"/>
      <c r="H16" s="438"/>
      <c r="I16" s="439"/>
    </row>
    <row r="17" spans="1:11" x14ac:dyDescent="0.25">
      <c r="A17" s="62" t="s">
        <v>145</v>
      </c>
      <c r="B17" s="452" t="s">
        <v>228</v>
      </c>
      <c r="C17" s="453"/>
      <c r="D17" s="454"/>
      <c r="E17" s="128" t="s">
        <v>147</v>
      </c>
      <c r="F17" s="128" t="s">
        <v>148</v>
      </c>
      <c r="G17" s="128" t="s">
        <v>149</v>
      </c>
      <c r="H17" s="128" t="s">
        <v>150</v>
      </c>
      <c r="I17" s="129" t="s">
        <v>151</v>
      </c>
    </row>
    <row r="18" spans="1:11" x14ac:dyDescent="0.25">
      <c r="A18" s="67"/>
      <c r="B18" s="410"/>
      <c r="C18" s="432"/>
      <c r="D18" s="411"/>
      <c r="E18" s="68"/>
      <c r="F18" s="69"/>
      <c r="G18" s="68"/>
      <c r="H18" s="70"/>
      <c r="I18" s="71">
        <f>SUM(G18*H18)</f>
        <v>0</v>
      </c>
    </row>
    <row r="19" spans="1:11" x14ac:dyDescent="0.25">
      <c r="A19" s="72"/>
      <c r="B19" s="420"/>
      <c r="C19" s="359"/>
      <c r="D19" s="421"/>
      <c r="E19" s="73"/>
      <c r="F19" s="58"/>
      <c r="G19" s="73"/>
      <c r="H19" s="74"/>
      <c r="I19" s="71">
        <f t="shared" ref="I19:I20" si="0">SUM(G19*H19)</f>
        <v>0</v>
      </c>
    </row>
    <row r="20" spans="1:11" x14ac:dyDescent="0.25">
      <c r="A20" s="72"/>
      <c r="B20" s="415"/>
      <c r="C20" s="433"/>
      <c r="D20" s="416"/>
      <c r="E20" s="73"/>
      <c r="F20" s="58"/>
      <c r="G20" s="75"/>
      <c r="H20" s="76"/>
      <c r="I20" s="77">
        <f t="shared" si="0"/>
        <v>0</v>
      </c>
    </row>
    <row r="21" spans="1:11" x14ac:dyDescent="0.25">
      <c r="A21" s="422" t="s">
        <v>152</v>
      </c>
      <c r="B21" s="423"/>
      <c r="C21" s="423"/>
      <c r="D21" s="423"/>
      <c r="E21" s="423"/>
      <c r="F21" s="423"/>
      <c r="G21" s="423"/>
      <c r="H21" s="424"/>
      <c r="I21" s="71">
        <f>SUM(I18:I20)</f>
        <v>0</v>
      </c>
    </row>
    <row r="22" spans="1:11" x14ac:dyDescent="0.25">
      <c r="A22" s="401" t="s">
        <v>153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25">
      <c r="A23" s="78" t="s">
        <v>154</v>
      </c>
      <c r="B23" s="404" t="s">
        <v>228</v>
      </c>
      <c r="C23" s="405"/>
      <c r="D23" s="405"/>
      <c r="E23" s="405"/>
      <c r="F23" s="80"/>
      <c r="G23" s="136" t="s">
        <v>149</v>
      </c>
      <c r="H23" s="94" t="s">
        <v>150</v>
      </c>
      <c r="I23" s="95" t="s">
        <v>151</v>
      </c>
      <c r="K23" s="100"/>
    </row>
    <row r="24" spans="1:11" x14ac:dyDescent="0.25">
      <c r="A24" s="83">
        <v>1</v>
      </c>
      <c r="B24" s="407" t="s">
        <v>308</v>
      </c>
      <c r="C24" s="408"/>
      <c r="D24" s="408"/>
      <c r="E24" s="408"/>
      <c r="F24" s="409"/>
      <c r="G24" s="149">
        <v>1</v>
      </c>
      <c r="H24" s="140">
        <v>182.56</v>
      </c>
      <c r="I24" s="87">
        <f>H24*G24</f>
        <v>182.56</v>
      </c>
    </row>
    <row r="25" spans="1:11" x14ac:dyDescent="0.25">
      <c r="A25" s="83">
        <v>2</v>
      </c>
      <c r="B25" s="417" t="s">
        <v>309</v>
      </c>
      <c r="C25" s="418"/>
      <c r="D25" s="418"/>
      <c r="E25" s="418"/>
      <c r="F25" s="419"/>
      <c r="G25" s="146">
        <v>1</v>
      </c>
      <c r="H25" s="140">
        <v>227.5</v>
      </c>
      <c r="I25" s="87">
        <f>H25*G25</f>
        <v>227.5</v>
      </c>
    </row>
    <row r="26" spans="1:11" x14ac:dyDescent="0.25">
      <c r="A26" s="83">
        <v>3</v>
      </c>
      <c r="B26" s="417" t="s">
        <v>310</v>
      </c>
      <c r="C26" s="418"/>
      <c r="D26" s="418"/>
      <c r="E26" s="418"/>
      <c r="F26" s="419"/>
      <c r="G26" s="150">
        <v>2</v>
      </c>
      <c r="H26" s="86">
        <v>1504.35</v>
      </c>
      <c r="I26" s="87">
        <f t="shared" ref="I26:I28" si="1">H26*G26</f>
        <v>3008.7</v>
      </c>
    </row>
    <row r="27" spans="1:11" x14ac:dyDescent="0.25">
      <c r="A27" s="83">
        <v>4</v>
      </c>
      <c r="B27" s="417" t="s">
        <v>311</v>
      </c>
      <c r="C27" s="418"/>
      <c r="D27" s="418"/>
      <c r="E27" s="418"/>
      <c r="F27" s="419"/>
      <c r="G27" s="150">
        <v>1</v>
      </c>
      <c r="H27" s="86">
        <v>418</v>
      </c>
      <c r="I27" s="87">
        <f t="shared" si="1"/>
        <v>418</v>
      </c>
    </row>
    <row r="28" spans="1:11" x14ac:dyDescent="0.25">
      <c r="A28" s="83"/>
      <c r="B28" s="417"/>
      <c r="C28" s="418"/>
      <c r="D28" s="418"/>
      <c r="E28" s="418"/>
      <c r="F28" s="419"/>
      <c r="G28" s="146"/>
      <c r="H28" s="147"/>
      <c r="I28" s="87">
        <f t="shared" si="1"/>
        <v>0</v>
      </c>
    </row>
    <row r="29" spans="1:11" x14ac:dyDescent="0.25">
      <c r="A29" s="83"/>
      <c r="B29" s="458"/>
      <c r="C29" s="459"/>
      <c r="D29" s="459"/>
      <c r="E29" s="459"/>
      <c r="F29" s="459"/>
      <c r="G29" s="146"/>
      <c r="H29" s="147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47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47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47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47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47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  <c r="L37" s="88"/>
    </row>
    <row r="38" spans="1:12" x14ac:dyDescent="0.25">
      <c r="A38" s="455" t="s">
        <v>229</v>
      </c>
      <c r="B38" s="423"/>
      <c r="C38" s="423"/>
      <c r="D38" s="423"/>
      <c r="E38" s="423"/>
      <c r="F38" s="423"/>
      <c r="G38" s="423"/>
      <c r="H38" s="424"/>
      <c r="I38" s="141">
        <f>SUM(I24:I37)</f>
        <v>3836.7599999999998</v>
      </c>
      <c r="L38" s="88"/>
    </row>
    <row r="39" spans="1:12" x14ac:dyDescent="0.25">
      <c r="A39" s="422" t="s">
        <v>230</v>
      </c>
      <c r="B39" s="423"/>
      <c r="C39" s="423"/>
      <c r="D39" s="423"/>
      <c r="E39" s="423"/>
      <c r="F39" s="423"/>
      <c r="G39" s="423"/>
      <c r="H39" s="424"/>
      <c r="I39" s="142">
        <f>ROUND((I38*0.15),2)</f>
        <v>575.51</v>
      </c>
      <c r="L39" s="88"/>
    </row>
    <row r="40" spans="1:12" x14ac:dyDescent="0.25">
      <c r="A40" s="422" t="s">
        <v>231</v>
      </c>
      <c r="B40" s="423"/>
      <c r="C40" s="423"/>
      <c r="D40" s="423"/>
      <c r="E40" s="423"/>
      <c r="F40" s="423"/>
      <c r="G40" s="423"/>
      <c r="H40" s="424"/>
      <c r="I40" s="89">
        <f>I38+I39</f>
        <v>4412.2699999999995</v>
      </c>
    </row>
    <row r="41" spans="1:12" x14ac:dyDescent="0.25">
      <c r="A41" s="401" t="s">
        <v>163</v>
      </c>
      <c r="B41" s="402"/>
      <c r="C41" s="402"/>
      <c r="D41" s="402"/>
      <c r="E41" s="402"/>
      <c r="F41" s="402"/>
      <c r="G41" s="402"/>
      <c r="H41" s="402"/>
      <c r="I41" s="403"/>
    </row>
    <row r="42" spans="1:12" x14ac:dyDescent="0.25">
      <c r="A42" s="78" t="s">
        <v>164</v>
      </c>
      <c r="B42" s="404" t="s">
        <v>165</v>
      </c>
      <c r="C42" s="405"/>
      <c r="D42" s="406"/>
      <c r="E42" s="404" t="s">
        <v>147</v>
      </c>
      <c r="F42" s="406"/>
      <c r="G42" s="80" t="s">
        <v>149</v>
      </c>
      <c r="H42" s="81" t="s">
        <v>150</v>
      </c>
      <c r="I42" s="82" t="s">
        <v>151</v>
      </c>
    </row>
    <row r="43" spans="1:12" x14ac:dyDescent="0.25">
      <c r="A43" s="83">
        <v>1</v>
      </c>
      <c r="B43" s="425" t="s">
        <v>166</v>
      </c>
      <c r="C43" s="426"/>
      <c r="D43" s="427"/>
      <c r="E43" s="410" t="s">
        <v>167</v>
      </c>
      <c r="F43" s="411"/>
      <c r="G43" s="115">
        <v>4</v>
      </c>
      <c r="H43" s="113">
        <v>450</v>
      </c>
      <c r="I43" s="90">
        <f>SUM(G43*H43)</f>
        <v>1800</v>
      </c>
    </row>
    <row r="44" spans="1:12" x14ac:dyDescent="0.25">
      <c r="A44" s="83">
        <v>2</v>
      </c>
      <c r="B44" s="395" t="s">
        <v>168</v>
      </c>
      <c r="C44" s="396"/>
      <c r="D44" s="397"/>
      <c r="E44" s="420" t="s">
        <v>167</v>
      </c>
      <c r="F44" s="421"/>
      <c r="G44" s="84"/>
      <c r="H44" s="114">
        <v>350</v>
      </c>
      <c r="I44" s="87">
        <f t="shared" ref="I44:I48" si="2">SUM(G44*H44)</f>
        <v>0</v>
      </c>
    </row>
    <row r="45" spans="1:12" x14ac:dyDescent="0.25">
      <c r="A45" s="83">
        <v>3</v>
      </c>
      <c r="B45" s="395" t="s">
        <v>169</v>
      </c>
      <c r="C45" s="396"/>
      <c r="D45" s="397"/>
      <c r="E45" s="420" t="s">
        <v>167</v>
      </c>
      <c r="F45" s="421"/>
      <c r="G45" s="84"/>
      <c r="H45" s="114">
        <v>300</v>
      </c>
      <c r="I45" s="87">
        <f t="shared" si="2"/>
        <v>0</v>
      </c>
    </row>
    <row r="46" spans="1:12" x14ac:dyDescent="0.25">
      <c r="A46" s="83">
        <v>4</v>
      </c>
      <c r="B46" s="395" t="s">
        <v>170</v>
      </c>
      <c r="C46" s="396"/>
      <c r="D46" s="397"/>
      <c r="E46" s="420" t="s">
        <v>167</v>
      </c>
      <c r="F46" s="421"/>
      <c r="G46" s="84">
        <v>4</v>
      </c>
      <c r="H46" s="114">
        <v>200</v>
      </c>
      <c r="I46" s="87">
        <f t="shared" si="2"/>
        <v>800</v>
      </c>
    </row>
    <row r="47" spans="1:12" x14ac:dyDescent="0.25">
      <c r="A47" s="83">
        <v>5</v>
      </c>
      <c r="B47" s="395" t="s">
        <v>171</v>
      </c>
      <c r="C47" s="396"/>
      <c r="D47" s="397"/>
      <c r="E47" s="420" t="s">
        <v>167</v>
      </c>
      <c r="F47" s="421"/>
      <c r="G47" s="84"/>
      <c r="H47" s="116">
        <v>200</v>
      </c>
      <c r="I47" s="87">
        <f t="shared" si="2"/>
        <v>0</v>
      </c>
    </row>
    <row r="48" spans="1:12" x14ac:dyDescent="0.25">
      <c r="A48" s="83">
        <v>6</v>
      </c>
      <c r="B48" s="395" t="s">
        <v>172</v>
      </c>
      <c r="C48" s="396"/>
      <c r="D48" s="397"/>
      <c r="E48" s="420" t="s">
        <v>167</v>
      </c>
      <c r="F48" s="421"/>
      <c r="G48" s="84"/>
      <c r="H48" s="116">
        <v>140</v>
      </c>
      <c r="I48" s="87">
        <f t="shared" si="2"/>
        <v>0</v>
      </c>
    </row>
    <row r="49" spans="1:12" x14ac:dyDescent="0.25">
      <c r="A49" s="83"/>
      <c r="B49" s="395"/>
      <c r="C49" s="396"/>
      <c r="D49" s="397"/>
      <c r="E49" s="91"/>
      <c r="F49" s="58"/>
      <c r="G49" s="58"/>
      <c r="H49" s="74"/>
      <c r="I49" s="87"/>
    </row>
    <row r="50" spans="1:12" x14ac:dyDescent="0.25">
      <c r="A50" s="72"/>
      <c r="B50" s="395"/>
      <c r="C50" s="396"/>
      <c r="D50" s="397"/>
      <c r="F50" s="58"/>
      <c r="G50" s="58"/>
      <c r="H50" s="74"/>
      <c r="I50" s="87"/>
    </row>
    <row r="51" spans="1:12" x14ac:dyDescent="0.25">
      <c r="A51" s="92"/>
      <c r="B51" s="398"/>
      <c r="C51" s="399"/>
      <c r="D51" s="400"/>
      <c r="E51" s="60"/>
      <c r="F51" s="61"/>
      <c r="G51" s="58"/>
      <c r="H51" s="76"/>
      <c r="I51" s="87"/>
    </row>
    <row r="52" spans="1:12" x14ac:dyDescent="0.25">
      <c r="A52" s="422" t="s">
        <v>173</v>
      </c>
      <c r="B52" s="423"/>
      <c r="C52" s="423"/>
      <c r="D52" s="423"/>
      <c r="E52" s="423"/>
      <c r="F52" s="423"/>
      <c r="G52" s="423"/>
      <c r="H52" s="424"/>
      <c r="I52" s="93">
        <f>SUM(I43:I51)</f>
        <v>2600</v>
      </c>
    </row>
    <row r="53" spans="1:12" x14ac:dyDescent="0.25">
      <c r="A53" s="401" t="s">
        <v>174</v>
      </c>
      <c r="B53" s="402"/>
      <c r="C53" s="402"/>
      <c r="D53" s="402"/>
      <c r="E53" s="402"/>
      <c r="F53" s="402"/>
      <c r="G53" s="402"/>
      <c r="H53" s="402"/>
      <c r="I53" s="403"/>
    </row>
    <row r="54" spans="1:12" x14ac:dyDescent="0.25">
      <c r="A54" s="78" t="s">
        <v>175</v>
      </c>
      <c r="B54" s="404" t="s">
        <v>176</v>
      </c>
      <c r="C54" s="405"/>
      <c r="D54" s="406"/>
      <c r="E54" s="404" t="s">
        <v>177</v>
      </c>
      <c r="F54" s="406"/>
      <c r="G54" s="94" t="s">
        <v>178</v>
      </c>
      <c r="H54" s="94" t="s">
        <v>150</v>
      </c>
      <c r="I54" s="95" t="s">
        <v>151</v>
      </c>
    </row>
    <row r="55" spans="1:12" x14ac:dyDescent="0.25">
      <c r="A55" s="83">
        <v>1</v>
      </c>
      <c r="B55" s="407" t="s">
        <v>312</v>
      </c>
      <c r="C55" s="408"/>
      <c r="D55" s="409"/>
      <c r="E55" s="410"/>
      <c r="F55" s="411"/>
      <c r="G55" s="84"/>
      <c r="H55" s="96"/>
      <c r="I55" s="87"/>
    </row>
    <row r="56" spans="1:12" x14ac:dyDescent="0.25">
      <c r="A56" s="83"/>
      <c r="B56" s="417" t="s">
        <v>313</v>
      </c>
      <c r="C56" s="418"/>
      <c r="D56" s="419"/>
      <c r="E56" s="420">
        <v>1</v>
      </c>
      <c r="F56" s="421"/>
      <c r="G56" s="84">
        <v>27.6</v>
      </c>
      <c r="H56" s="96">
        <v>5</v>
      </c>
      <c r="I56" s="87">
        <f>H56*G56</f>
        <v>138</v>
      </c>
    </row>
    <row r="57" spans="1:12" x14ac:dyDescent="0.25">
      <c r="A57" s="97"/>
      <c r="B57" s="412"/>
      <c r="C57" s="413"/>
      <c r="D57" s="414"/>
      <c r="E57" s="415"/>
      <c r="F57" s="416"/>
      <c r="G57" s="84"/>
      <c r="H57" s="96"/>
      <c r="I57" s="87"/>
    </row>
    <row r="58" spans="1:12" x14ac:dyDescent="0.25">
      <c r="A58" s="422" t="s">
        <v>181</v>
      </c>
      <c r="B58" s="423"/>
      <c r="C58" s="423"/>
      <c r="D58" s="423"/>
      <c r="E58" s="423"/>
      <c r="F58" s="423"/>
      <c r="G58" s="423"/>
      <c r="H58" s="424"/>
      <c r="I58" s="98">
        <f>SUM(I55:I57)</f>
        <v>138</v>
      </c>
    </row>
    <row r="59" spans="1:12" x14ac:dyDescent="0.25">
      <c r="A59" s="99"/>
      <c r="B59" s="100"/>
      <c r="C59" s="100"/>
      <c r="D59" s="100"/>
      <c r="E59" s="100"/>
      <c r="F59" s="101"/>
      <c r="G59" s="102"/>
      <c r="H59" s="102"/>
      <c r="I59" s="103"/>
      <c r="L59" s="55"/>
    </row>
    <row r="60" spans="1:12" x14ac:dyDescent="0.25">
      <c r="A60" s="390"/>
      <c r="B60" s="391"/>
      <c r="C60" s="391"/>
      <c r="D60" s="391"/>
      <c r="E60" s="391"/>
      <c r="F60" s="104"/>
      <c r="G60" s="394" t="s">
        <v>182</v>
      </c>
      <c r="H60" s="391"/>
      <c r="I60" s="105">
        <f>I58+I52+I40</f>
        <v>7150.2699999999995</v>
      </c>
    </row>
    <row r="61" spans="1:12" x14ac:dyDescent="0.25">
      <c r="A61" s="390"/>
      <c r="B61" s="391"/>
      <c r="C61" s="391"/>
      <c r="D61" s="391"/>
      <c r="E61" s="391"/>
      <c r="F61" s="58"/>
      <c r="G61" s="106"/>
      <c r="H61" s="107"/>
      <c r="I61" s="108"/>
    </row>
    <row r="62" spans="1:12" ht="15.75" thickBot="1" x14ac:dyDescent="0.3">
      <c r="A62" s="390"/>
      <c r="B62" s="391"/>
      <c r="C62" s="391"/>
      <c r="D62" s="391"/>
      <c r="E62" s="391"/>
      <c r="F62" s="58"/>
      <c r="G62" s="444" t="s">
        <v>183</v>
      </c>
      <c r="H62" s="445"/>
      <c r="I62" s="117">
        <f>I60+I61</f>
        <v>7150.2699999999995</v>
      </c>
    </row>
    <row r="63" spans="1:12" ht="16.5" thickTop="1" thickBot="1" x14ac:dyDescent="0.3">
      <c r="A63" s="109"/>
      <c r="B63" s="110"/>
      <c r="C63" s="392"/>
      <c r="D63" s="393"/>
      <c r="E63" s="393"/>
      <c r="F63" s="393"/>
      <c r="G63" s="111"/>
      <c r="H63" s="111"/>
      <c r="I63" s="112"/>
    </row>
    <row r="65" spans="1:2" x14ac:dyDescent="0.25">
      <c r="A65" s="55"/>
      <c r="B65" s="55"/>
    </row>
  </sheetData>
  <mergeCells count="76"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B44:D44"/>
    <mergeCell ref="E44:F44"/>
    <mergeCell ref="B45:D45"/>
    <mergeCell ref="E45:F45"/>
    <mergeCell ref="B46:D46"/>
    <mergeCell ref="E46:F46"/>
    <mergeCell ref="A40:H40"/>
    <mergeCell ref="A41:I41"/>
    <mergeCell ref="B42:D42"/>
    <mergeCell ref="E42:F42"/>
    <mergeCell ref="B43:D43"/>
    <mergeCell ref="E43:F43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0070C0"/>
  </sheetPr>
  <dimension ref="A1:M65"/>
  <sheetViews>
    <sheetView topLeftCell="A4" workbookViewId="0">
      <selection activeCell="A45" sqref="A45"/>
    </sheetView>
  </sheetViews>
  <sheetFormatPr defaultRowHeight="15" x14ac:dyDescent="0.25"/>
  <cols>
    <col min="1" max="1" width="12" bestFit="1" customWidth="1"/>
    <col min="4" max="4" width="20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>
        <v>24</v>
      </c>
      <c r="I9" s="442"/>
    </row>
    <row r="10" spans="1:13" x14ac:dyDescent="0.25">
      <c r="A10" s="57" t="s">
        <v>130</v>
      </c>
      <c r="B10" s="55"/>
      <c r="D10" s="143"/>
      <c r="E10" s="58"/>
      <c r="F10" s="428" t="s">
        <v>131</v>
      </c>
      <c r="G10" s="429"/>
      <c r="H10" s="443">
        <v>43637</v>
      </c>
      <c r="I10" s="431"/>
    </row>
    <row r="11" spans="1:13" x14ac:dyDescent="0.25">
      <c r="A11" s="57" t="s">
        <v>132</v>
      </c>
      <c r="B11" s="55"/>
      <c r="D11" s="143"/>
      <c r="E11" s="58"/>
      <c r="F11" s="428" t="s">
        <v>133</v>
      </c>
      <c r="G11" s="429"/>
      <c r="H11" s="430" t="s">
        <v>219</v>
      </c>
      <c r="I11" s="431"/>
    </row>
    <row r="12" spans="1:13" x14ac:dyDescent="0.25">
      <c r="A12" s="57" t="s">
        <v>135</v>
      </c>
      <c r="B12" s="55"/>
      <c r="D12" s="143"/>
      <c r="E12" s="58"/>
      <c r="F12" s="428" t="s">
        <v>136</v>
      </c>
      <c r="G12" s="429"/>
      <c r="H12" s="430">
        <v>49026</v>
      </c>
      <c r="I12" s="431"/>
    </row>
    <row r="13" spans="1:13" x14ac:dyDescent="0.25">
      <c r="A13" s="57" t="s">
        <v>137</v>
      </c>
      <c r="B13" s="55"/>
      <c r="D13" s="143"/>
      <c r="E13" s="58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D14" s="143"/>
      <c r="E14" s="58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434" t="s">
        <v>314</v>
      </c>
      <c r="B15" s="435"/>
      <c r="C15" s="435"/>
      <c r="D15" s="435"/>
      <c r="E15" s="435"/>
      <c r="F15" s="435"/>
      <c r="G15" s="435"/>
      <c r="H15" s="435"/>
      <c r="I15" s="436"/>
    </row>
    <row r="16" spans="1:13" ht="15.75" thickBot="1" x14ac:dyDescent="0.3">
      <c r="A16" s="437" t="s">
        <v>144</v>
      </c>
      <c r="B16" s="438"/>
      <c r="C16" s="438"/>
      <c r="D16" s="438"/>
      <c r="E16" s="438"/>
      <c r="F16" s="438"/>
      <c r="G16" s="438"/>
      <c r="H16" s="438"/>
      <c r="I16" s="439"/>
    </row>
    <row r="17" spans="1:11" x14ac:dyDescent="0.25">
      <c r="A17" s="62" t="s">
        <v>145</v>
      </c>
      <c r="B17" s="452" t="s">
        <v>228</v>
      </c>
      <c r="C17" s="453"/>
      <c r="D17" s="454"/>
      <c r="E17" s="128" t="s">
        <v>147</v>
      </c>
      <c r="F17" s="128" t="s">
        <v>148</v>
      </c>
      <c r="G17" s="128" t="s">
        <v>149</v>
      </c>
      <c r="H17" s="128" t="s">
        <v>150</v>
      </c>
      <c r="I17" s="129" t="s">
        <v>151</v>
      </c>
    </row>
    <row r="18" spans="1:11" x14ac:dyDescent="0.25">
      <c r="A18" s="67"/>
      <c r="B18" s="410"/>
      <c r="C18" s="432"/>
      <c r="D18" s="411"/>
      <c r="E18" s="68"/>
      <c r="F18" s="69"/>
      <c r="G18" s="68"/>
      <c r="H18" s="70"/>
      <c r="I18" s="71">
        <f>SUM(G18*H18)</f>
        <v>0</v>
      </c>
    </row>
    <row r="19" spans="1:11" x14ac:dyDescent="0.25">
      <c r="A19" s="72"/>
      <c r="B19" s="420"/>
      <c r="C19" s="359"/>
      <c r="D19" s="421"/>
      <c r="E19" s="73"/>
      <c r="F19" s="58"/>
      <c r="G19" s="73"/>
      <c r="H19" s="74"/>
      <c r="I19" s="71">
        <f t="shared" ref="I19:I20" si="0">SUM(G19*H19)</f>
        <v>0</v>
      </c>
    </row>
    <row r="20" spans="1:11" x14ac:dyDescent="0.25">
      <c r="A20" s="72"/>
      <c r="B20" s="415"/>
      <c r="C20" s="433"/>
      <c r="D20" s="416"/>
      <c r="E20" s="73"/>
      <c r="F20" s="58"/>
      <c r="G20" s="75"/>
      <c r="H20" s="76"/>
      <c r="I20" s="77">
        <f t="shared" si="0"/>
        <v>0</v>
      </c>
    </row>
    <row r="21" spans="1:11" x14ac:dyDescent="0.25">
      <c r="A21" s="422" t="s">
        <v>152</v>
      </c>
      <c r="B21" s="423"/>
      <c r="C21" s="423"/>
      <c r="D21" s="423"/>
      <c r="E21" s="423"/>
      <c r="F21" s="423"/>
      <c r="G21" s="423"/>
      <c r="H21" s="424"/>
      <c r="I21" s="71">
        <f>SUM(I18:I20)</f>
        <v>0</v>
      </c>
    </row>
    <row r="22" spans="1:11" x14ac:dyDescent="0.25">
      <c r="A22" s="401" t="s">
        <v>153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25">
      <c r="A23" s="78" t="s">
        <v>154</v>
      </c>
      <c r="B23" s="404" t="s">
        <v>228</v>
      </c>
      <c r="C23" s="405"/>
      <c r="D23" s="405"/>
      <c r="E23" s="405"/>
      <c r="F23" s="80"/>
      <c r="G23" s="136" t="s">
        <v>149</v>
      </c>
      <c r="H23" s="94" t="s">
        <v>150</v>
      </c>
      <c r="I23" s="95" t="s">
        <v>151</v>
      </c>
      <c r="K23" s="100"/>
    </row>
    <row r="24" spans="1:11" x14ac:dyDescent="0.25">
      <c r="A24" s="83">
        <v>1</v>
      </c>
      <c r="B24" s="407" t="s">
        <v>315</v>
      </c>
      <c r="C24" s="408"/>
      <c r="D24" s="408"/>
      <c r="E24" s="408"/>
      <c r="F24" s="409"/>
      <c r="G24" s="149">
        <v>2</v>
      </c>
      <c r="H24" s="140">
        <v>2015</v>
      </c>
      <c r="I24" s="87">
        <f>H24*G24</f>
        <v>4030</v>
      </c>
    </row>
    <row r="25" spans="1:11" x14ac:dyDescent="0.25">
      <c r="A25" s="83"/>
      <c r="B25" s="417"/>
      <c r="C25" s="418"/>
      <c r="D25" s="418"/>
      <c r="E25" s="418"/>
      <c r="F25" s="419"/>
      <c r="G25" s="146"/>
      <c r="H25" s="140"/>
      <c r="I25" s="87"/>
    </row>
    <row r="26" spans="1:11" x14ac:dyDescent="0.25">
      <c r="A26" s="83"/>
      <c r="B26" s="417"/>
      <c r="C26" s="418"/>
      <c r="D26" s="418"/>
      <c r="E26" s="418"/>
      <c r="F26" s="419"/>
      <c r="G26" s="150"/>
      <c r="H26" s="86"/>
      <c r="I26" s="87"/>
    </row>
    <row r="27" spans="1:11" x14ac:dyDescent="0.25">
      <c r="A27" s="83"/>
      <c r="B27" s="417"/>
      <c r="C27" s="418"/>
      <c r="D27" s="418"/>
      <c r="E27" s="418"/>
      <c r="F27" s="419"/>
      <c r="G27" s="150"/>
      <c r="H27" s="86"/>
      <c r="I27" s="87"/>
    </row>
    <row r="28" spans="1:11" x14ac:dyDescent="0.25">
      <c r="A28" s="83"/>
      <c r="B28" s="417"/>
      <c r="C28" s="418"/>
      <c r="D28" s="418"/>
      <c r="E28" s="418"/>
      <c r="F28" s="419"/>
      <c r="G28" s="146"/>
      <c r="H28" s="147"/>
      <c r="I28" s="87"/>
    </row>
    <row r="29" spans="1:11" x14ac:dyDescent="0.25">
      <c r="A29" s="83"/>
      <c r="B29" s="458"/>
      <c r="C29" s="459"/>
      <c r="D29" s="459"/>
      <c r="E29" s="459"/>
      <c r="F29" s="459"/>
      <c r="G29" s="146"/>
      <c r="H29" s="147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47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47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47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47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47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  <c r="L37" s="88"/>
    </row>
    <row r="38" spans="1:12" x14ac:dyDescent="0.25">
      <c r="A38" s="455" t="s">
        <v>229</v>
      </c>
      <c r="B38" s="423"/>
      <c r="C38" s="423"/>
      <c r="D38" s="423"/>
      <c r="E38" s="423"/>
      <c r="F38" s="423"/>
      <c r="G38" s="423"/>
      <c r="H38" s="424"/>
      <c r="I38" s="141">
        <f>SUM(I24:I37)</f>
        <v>4030</v>
      </c>
      <c r="L38" s="88"/>
    </row>
    <row r="39" spans="1:12" x14ac:dyDescent="0.25">
      <c r="A39" s="422" t="s">
        <v>230</v>
      </c>
      <c r="B39" s="423"/>
      <c r="C39" s="423"/>
      <c r="D39" s="423"/>
      <c r="E39" s="423"/>
      <c r="F39" s="423"/>
      <c r="G39" s="423"/>
      <c r="H39" s="424"/>
      <c r="I39" s="142">
        <f>ROUND((I38*0.15),2)</f>
        <v>604.5</v>
      </c>
      <c r="L39" s="88"/>
    </row>
    <row r="40" spans="1:12" x14ac:dyDescent="0.25">
      <c r="A40" s="422" t="s">
        <v>231</v>
      </c>
      <c r="B40" s="423"/>
      <c r="C40" s="423"/>
      <c r="D40" s="423"/>
      <c r="E40" s="423"/>
      <c r="F40" s="423"/>
      <c r="G40" s="423"/>
      <c r="H40" s="424"/>
      <c r="I40" s="89">
        <f>I38+I39</f>
        <v>4634.5</v>
      </c>
    </row>
    <row r="41" spans="1:12" x14ac:dyDescent="0.25">
      <c r="A41" s="401" t="s">
        <v>163</v>
      </c>
      <c r="B41" s="402"/>
      <c r="C41" s="402"/>
      <c r="D41" s="402"/>
      <c r="E41" s="402"/>
      <c r="F41" s="402"/>
      <c r="G41" s="402"/>
      <c r="H41" s="402"/>
      <c r="I41" s="403"/>
    </row>
    <row r="42" spans="1:12" x14ac:dyDescent="0.25">
      <c r="A42" s="78" t="s">
        <v>164</v>
      </c>
      <c r="B42" s="404" t="s">
        <v>165</v>
      </c>
      <c r="C42" s="405"/>
      <c r="D42" s="406"/>
      <c r="E42" s="404" t="s">
        <v>147</v>
      </c>
      <c r="F42" s="406"/>
      <c r="G42" s="80" t="s">
        <v>149</v>
      </c>
      <c r="H42" s="81" t="s">
        <v>150</v>
      </c>
      <c r="I42" s="82" t="s">
        <v>151</v>
      </c>
    </row>
    <row r="43" spans="1:12" x14ac:dyDescent="0.25">
      <c r="A43" s="83">
        <v>1</v>
      </c>
      <c r="B43" s="425" t="s">
        <v>166</v>
      </c>
      <c r="C43" s="426"/>
      <c r="D43" s="427"/>
      <c r="E43" s="410" t="s">
        <v>167</v>
      </c>
      <c r="F43" s="411"/>
      <c r="G43" s="115">
        <v>1.5</v>
      </c>
      <c r="H43" s="113">
        <v>450</v>
      </c>
      <c r="I43" s="90">
        <f>SUM(G43*H43)</f>
        <v>675</v>
      </c>
    </row>
    <row r="44" spans="1:12" x14ac:dyDescent="0.25">
      <c r="A44" s="83">
        <v>2</v>
      </c>
      <c r="B44" s="395" t="s">
        <v>168</v>
      </c>
      <c r="C44" s="396"/>
      <c r="D44" s="397"/>
      <c r="E44" s="420" t="s">
        <v>167</v>
      </c>
      <c r="F44" s="421"/>
      <c r="G44" s="84"/>
      <c r="H44" s="114">
        <v>350</v>
      </c>
      <c r="I44" s="87">
        <f t="shared" ref="I44:I48" si="1">SUM(G44*H44)</f>
        <v>0</v>
      </c>
    </row>
    <row r="45" spans="1:12" x14ac:dyDescent="0.25">
      <c r="A45" s="83">
        <v>3</v>
      </c>
      <c r="B45" s="395" t="s">
        <v>169</v>
      </c>
      <c r="C45" s="396"/>
      <c r="D45" s="397"/>
      <c r="E45" s="420" t="s">
        <v>167</v>
      </c>
      <c r="F45" s="421"/>
      <c r="G45" s="84"/>
      <c r="H45" s="114">
        <v>300</v>
      </c>
      <c r="I45" s="87">
        <f t="shared" si="1"/>
        <v>0</v>
      </c>
    </row>
    <row r="46" spans="1:12" x14ac:dyDescent="0.25">
      <c r="A46" s="83">
        <v>4</v>
      </c>
      <c r="B46" s="395" t="s">
        <v>170</v>
      </c>
      <c r="C46" s="396"/>
      <c r="D46" s="397"/>
      <c r="E46" s="420" t="s">
        <v>167</v>
      </c>
      <c r="F46" s="421"/>
      <c r="G46" s="84">
        <v>1.5</v>
      </c>
      <c r="H46" s="114">
        <v>200</v>
      </c>
      <c r="I46" s="87">
        <f t="shared" si="1"/>
        <v>300</v>
      </c>
    </row>
    <row r="47" spans="1:12" x14ac:dyDescent="0.25">
      <c r="A47" s="83">
        <v>5</v>
      </c>
      <c r="B47" s="395" t="s">
        <v>171</v>
      </c>
      <c r="C47" s="396"/>
      <c r="D47" s="397"/>
      <c r="E47" s="420" t="s">
        <v>167</v>
      </c>
      <c r="F47" s="421"/>
      <c r="G47" s="84"/>
      <c r="H47" s="116">
        <v>200</v>
      </c>
      <c r="I47" s="87">
        <f t="shared" si="1"/>
        <v>0</v>
      </c>
    </row>
    <row r="48" spans="1:12" x14ac:dyDescent="0.25">
      <c r="A48" s="83">
        <v>6</v>
      </c>
      <c r="B48" s="395" t="s">
        <v>172</v>
      </c>
      <c r="C48" s="396"/>
      <c r="D48" s="397"/>
      <c r="E48" s="420" t="s">
        <v>167</v>
      </c>
      <c r="F48" s="421"/>
      <c r="G48" s="84"/>
      <c r="H48" s="116">
        <v>140</v>
      </c>
      <c r="I48" s="87">
        <f t="shared" si="1"/>
        <v>0</v>
      </c>
    </row>
    <row r="49" spans="1:12" x14ac:dyDescent="0.25">
      <c r="A49" s="83"/>
      <c r="B49" s="395"/>
      <c r="C49" s="396"/>
      <c r="D49" s="397"/>
      <c r="E49" s="91"/>
      <c r="F49" s="58"/>
      <c r="G49" s="58"/>
      <c r="H49" s="74"/>
      <c r="I49" s="87"/>
    </row>
    <row r="50" spans="1:12" x14ac:dyDescent="0.25">
      <c r="A50" s="72"/>
      <c r="B50" s="395"/>
      <c r="C50" s="396"/>
      <c r="D50" s="397"/>
      <c r="F50" s="58"/>
      <c r="G50" s="58"/>
      <c r="H50" s="74"/>
      <c r="I50" s="87"/>
    </row>
    <row r="51" spans="1:12" x14ac:dyDescent="0.25">
      <c r="A51" s="92"/>
      <c r="B51" s="398"/>
      <c r="C51" s="399"/>
      <c r="D51" s="400"/>
      <c r="E51" s="60"/>
      <c r="F51" s="61"/>
      <c r="G51" s="58"/>
      <c r="H51" s="76"/>
      <c r="I51" s="87"/>
    </row>
    <row r="52" spans="1:12" x14ac:dyDescent="0.25">
      <c r="A52" s="422" t="s">
        <v>173</v>
      </c>
      <c r="B52" s="423"/>
      <c r="C52" s="423"/>
      <c r="D52" s="423"/>
      <c r="E52" s="423"/>
      <c r="F52" s="423"/>
      <c r="G52" s="423"/>
      <c r="H52" s="424"/>
      <c r="I52" s="93">
        <f>SUM(I43:I51)</f>
        <v>975</v>
      </c>
    </row>
    <row r="53" spans="1:12" x14ac:dyDescent="0.25">
      <c r="A53" s="401" t="s">
        <v>174</v>
      </c>
      <c r="B53" s="402"/>
      <c r="C53" s="402"/>
      <c r="D53" s="402"/>
      <c r="E53" s="402"/>
      <c r="F53" s="402"/>
      <c r="G53" s="402"/>
      <c r="H53" s="402"/>
      <c r="I53" s="403"/>
    </row>
    <row r="54" spans="1:12" x14ac:dyDescent="0.25">
      <c r="A54" s="78" t="s">
        <v>175</v>
      </c>
      <c r="B54" s="404" t="s">
        <v>176</v>
      </c>
      <c r="C54" s="405"/>
      <c r="D54" s="406"/>
      <c r="E54" s="404" t="s">
        <v>177</v>
      </c>
      <c r="F54" s="406"/>
      <c r="G54" s="94" t="s">
        <v>178</v>
      </c>
      <c r="H54" s="94" t="s">
        <v>150</v>
      </c>
      <c r="I54" s="95" t="s">
        <v>151</v>
      </c>
    </row>
    <row r="55" spans="1:12" x14ac:dyDescent="0.25">
      <c r="A55" s="83">
        <v>1</v>
      </c>
      <c r="B55" s="407" t="s">
        <v>312</v>
      </c>
      <c r="C55" s="408"/>
      <c r="D55" s="409"/>
      <c r="E55" s="410"/>
      <c r="F55" s="411"/>
      <c r="G55" s="84"/>
      <c r="H55" s="96"/>
      <c r="I55" s="87"/>
    </row>
    <row r="56" spans="1:12" x14ac:dyDescent="0.25">
      <c r="A56" s="83"/>
      <c r="B56" s="417" t="s">
        <v>316</v>
      </c>
      <c r="C56" s="418"/>
      <c r="D56" s="419"/>
      <c r="E56" s="420">
        <v>1</v>
      </c>
      <c r="F56" s="421"/>
      <c r="G56" s="84">
        <v>24</v>
      </c>
      <c r="H56" s="96">
        <v>5</v>
      </c>
      <c r="I56" s="87">
        <f>H56*G56</f>
        <v>120</v>
      </c>
    </row>
    <row r="57" spans="1:12" x14ac:dyDescent="0.25">
      <c r="A57" s="97"/>
      <c r="B57" s="412"/>
      <c r="C57" s="413"/>
      <c r="D57" s="414"/>
      <c r="E57" s="415"/>
      <c r="F57" s="416"/>
      <c r="G57" s="84"/>
      <c r="H57" s="96"/>
      <c r="I57" s="87"/>
    </row>
    <row r="58" spans="1:12" x14ac:dyDescent="0.25">
      <c r="A58" s="422" t="s">
        <v>181</v>
      </c>
      <c r="B58" s="423"/>
      <c r="C58" s="423"/>
      <c r="D58" s="423"/>
      <c r="E58" s="423"/>
      <c r="F58" s="423"/>
      <c r="G58" s="423"/>
      <c r="H58" s="424"/>
      <c r="I58" s="98">
        <f>SUM(I55:I57)</f>
        <v>120</v>
      </c>
    </row>
    <row r="59" spans="1:12" x14ac:dyDescent="0.25">
      <c r="A59" s="99"/>
      <c r="B59" s="100"/>
      <c r="C59" s="100"/>
      <c r="D59" s="100"/>
      <c r="E59" s="100"/>
      <c r="F59" s="101"/>
      <c r="G59" s="102"/>
      <c r="H59" s="102"/>
      <c r="I59" s="103"/>
      <c r="L59" s="55"/>
    </row>
    <row r="60" spans="1:12" x14ac:dyDescent="0.25">
      <c r="A60" s="390"/>
      <c r="B60" s="391"/>
      <c r="C60" s="391"/>
      <c r="D60" s="391"/>
      <c r="E60" s="391"/>
      <c r="F60" s="104"/>
      <c r="G60" s="394" t="s">
        <v>182</v>
      </c>
      <c r="H60" s="391"/>
      <c r="I60" s="105">
        <f>I58+I52+I40</f>
        <v>5729.5</v>
      </c>
    </row>
    <row r="61" spans="1:12" x14ac:dyDescent="0.25">
      <c r="A61" s="390"/>
      <c r="B61" s="391"/>
      <c r="C61" s="391"/>
      <c r="D61" s="391"/>
      <c r="E61" s="391"/>
      <c r="F61" s="58"/>
      <c r="G61" s="106"/>
      <c r="H61" s="107"/>
      <c r="I61" s="108"/>
    </row>
    <row r="62" spans="1:12" ht="15.75" thickBot="1" x14ac:dyDescent="0.3">
      <c r="A62" s="390"/>
      <c r="B62" s="391"/>
      <c r="C62" s="391"/>
      <c r="D62" s="391"/>
      <c r="E62" s="391"/>
      <c r="F62" s="58"/>
      <c r="G62" s="444" t="s">
        <v>183</v>
      </c>
      <c r="H62" s="445"/>
      <c r="I62" s="117">
        <f>I60+I61</f>
        <v>5729.5</v>
      </c>
    </row>
    <row r="63" spans="1:12" ht="16.5" thickTop="1" thickBot="1" x14ac:dyDescent="0.3">
      <c r="A63" s="109"/>
      <c r="B63" s="110"/>
      <c r="C63" s="392"/>
      <c r="D63" s="393"/>
      <c r="E63" s="393"/>
      <c r="F63" s="393"/>
      <c r="G63" s="111"/>
      <c r="H63" s="111"/>
      <c r="I63" s="112"/>
    </row>
    <row r="65" spans="1:2" x14ac:dyDescent="0.25">
      <c r="A65" s="55"/>
      <c r="B65" s="55"/>
    </row>
  </sheetData>
  <mergeCells count="76"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B44:D44"/>
    <mergeCell ref="E44:F44"/>
    <mergeCell ref="B45:D45"/>
    <mergeCell ref="E45:F45"/>
    <mergeCell ref="B46:D46"/>
    <mergeCell ref="E46:F46"/>
    <mergeCell ref="A40:H40"/>
    <mergeCell ref="A41:I41"/>
    <mergeCell ref="B42:D42"/>
    <mergeCell ref="E42:F42"/>
    <mergeCell ref="B43:D43"/>
    <mergeCell ref="E43:F43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0070C0"/>
  </sheetPr>
  <dimension ref="A1:M65"/>
  <sheetViews>
    <sheetView topLeftCell="A13" workbookViewId="0">
      <selection activeCell="A45" sqref="A45"/>
    </sheetView>
  </sheetViews>
  <sheetFormatPr defaultRowHeight="15" x14ac:dyDescent="0.25"/>
  <cols>
    <col min="1" max="1" width="12" bestFit="1" customWidth="1"/>
    <col min="4" max="4" width="20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>
        <v>25</v>
      </c>
      <c r="I9" s="442"/>
    </row>
    <row r="10" spans="1:13" x14ac:dyDescent="0.25">
      <c r="A10" s="57" t="s">
        <v>130</v>
      </c>
      <c r="B10" s="55"/>
      <c r="D10" s="143"/>
      <c r="E10" s="58"/>
      <c r="F10" s="428" t="s">
        <v>131</v>
      </c>
      <c r="G10" s="429"/>
      <c r="H10" s="443">
        <v>43657</v>
      </c>
      <c r="I10" s="431"/>
    </row>
    <row r="11" spans="1:13" x14ac:dyDescent="0.25">
      <c r="A11" s="57" t="s">
        <v>132</v>
      </c>
      <c r="B11" s="55"/>
      <c r="D11" s="143"/>
      <c r="E11" s="58"/>
      <c r="F11" s="428" t="s">
        <v>133</v>
      </c>
      <c r="G11" s="429"/>
      <c r="H11" s="430" t="s">
        <v>204</v>
      </c>
      <c r="I11" s="431"/>
    </row>
    <row r="12" spans="1:13" x14ac:dyDescent="0.25">
      <c r="A12" s="57" t="s">
        <v>135</v>
      </c>
      <c r="B12" s="55"/>
      <c r="D12" s="143"/>
      <c r="E12" s="58"/>
      <c r="F12" s="428" t="s">
        <v>136</v>
      </c>
      <c r="G12" s="429"/>
      <c r="H12" s="430">
        <v>51247</v>
      </c>
      <c r="I12" s="431"/>
    </row>
    <row r="13" spans="1:13" x14ac:dyDescent="0.25">
      <c r="A13" s="57" t="s">
        <v>137</v>
      </c>
      <c r="B13" s="55"/>
      <c r="D13" s="143"/>
      <c r="E13" s="58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D14" s="143"/>
      <c r="E14" s="58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434" t="s">
        <v>317</v>
      </c>
      <c r="B15" s="435"/>
      <c r="C15" s="435"/>
      <c r="D15" s="435"/>
      <c r="E15" s="435"/>
      <c r="F15" s="435"/>
      <c r="G15" s="435"/>
      <c r="H15" s="435"/>
      <c r="I15" s="436"/>
    </row>
    <row r="16" spans="1:13" ht="15.75" thickBot="1" x14ac:dyDescent="0.3">
      <c r="A16" s="437" t="s">
        <v>144</v>
      </c>
      <c r="B16" s="438"/>
      <c r="C16" s="438"/>
      <c r="D16" s="438"/>
      <c r="E16" s="438"/>
      <c r="F16" s="438"/>
      <c r="G16" s="438"/>
      <c r="H16" s="438"/>
      <c r="I16" s="439"/>
    </row>
    <row r="17" spans="1:11" x14ac:dyDescent="0.25">
      <c r="A17" s="62" t="s">
        <v>145</v>
      </c>
      <c r="B17" s="452" t="s">
        <v>228</v>
      </c>
      <c r="C17" s="453"/>
      <c r="D17" s="454"/>
      <c r="E17" s="128" t="s">
        <v>147</v>
      </c>
      <c r="F17" s="128" t="s">
        <v>148</v>
      </c>
      <c r="G17" s="128" t="s">
        <v>149</v>
      </c>
      <c r="H17" s="128" t="s">
        <v>150</v>
      </c>
      <c r="I17" s="129" t="s">
        <v>151</v>
      </c>
    </row>
    <row r="18" spans="1:11" x14ac:dyDescent="0.25">
      <c r="A18" s="67"/>
      <c r="B18" s="410"/>
      <c r="C18" s="432"/>
      <c r="D18" s="411"/>
      <c r="E18" s="68"/>
      <c r="F18" s="69"/>
      <c r="G18" s="68"/>
      <c r="H18" s="70"/>
      <c r="I18" s="71">
        <f>SUM(G18*H18)</f>
        <v>0</v>
      </c>
    </row>
    <row r="19" spans="1:11" x14ac:dyDescent="0.25">
      <c r="A19" s="72"/>
      <c r="B19" s="420"/>
      <c r="C19" s="359"/>
      <c r="D19" s="421"/>
      <c r="E19" s="73"/>
      <c r="F19" s="58"/>
      <c r="G19" s="73"/>
      <c r="H19" s="74"/>
      <c r="I19" s="71">
        <f t="shared" ref="I19:I20" si="0">SUM(G19*H19)</f>
        <v>0</v>
      </c>
    </row>
    <row r="20" spans="1:11" x14ac:dyDescent="0.25">
      <c r="A20" s="72"/>
      <c r="B20" s="415"/>
      <c r="C20" s="433"/>
      <c r="D20" s="416"/>
      <c r="E20" s="73"/>
      <c r="F20" s="58"/>
      <c r="G20" s="75"/>
      <c r="H20" s="76"/>
      <c r="I20" s="77">
        <f t="shared" si="0"/>
        <v>0</v>
      </c>
    </row>
    <row r="21" spans="1:11" x14ac:dyDescent="0.25">
      <c r="A21" s="422" t="s">
        <v>152</v>
      </c>
      <c r="B21" s="423"/>
      <c r="C21" s="423"/>
      <c r="D21" s="423"/>
      <c r="E21" s="423"/>
      <c r="F21" s="423"/>
      <c r="G21" s="423"/>
      <c r="H21" s="424"/>
      <c r="I21" s="71">
        <f>SUM(I18:I20)</f>
        <v>0</v>
      </c>
    </row>
    <row r="22" spans="1:11" x14ac:dyDescent="0.25">
      <c r="A22" s="401" t="s">
        <v>153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25">
      <c r="A23" s="78" t="s">
        <v>154</v>
      </c>
      <c r="B23" s="404" t="s">
        <v>228</v>
      </c>
      <c r="C23" s="405"/>
      <c r="D23" s="405"/>
      <c r="E23" s="405"/>
      <c r="F23" s="80"/>
      <c r="G23" s="136" t="s">
        <v>149</v>
      </c>
      <c r="H23" s="94" t="s">
        <v>150</v>
      </c>
      <c r="I23" s="95" t="s">
        <v>151</v>
      </c>
      <c r="K23" s="100"/>
    </row>
    <row r="24" spans="1:11" x14ac:dyDescent="0.25">
      <c r="A24" s="83">
        <v>1</v>
      </c>
      <c r="B24" s="407" t="s">
        <v>318</v>
      </c>
      <c r="C24" s="408"/>
      <c r="D24" s="408"/>
      <c r="E24" s="408"/>
      <c r="F24" s="409"/>
      <c r="G24" s="144">
        <v>1</v>
      </c>
      <c r="H24" s="140">
        <v>384.77</v>
      </c>
      <c r="I24" s="87">
        <f>H24*G24</f>
        <v>384.77</v>
      </c>
    </row>
    <row r="25" spans="1:11" x14ac:dyDescent="0.25">
      <c r="A25" s="83">
        <v>2</v>
      </c>
      <c r="B25" s="417" t="s">
        <v>319</v>
      </c>
      <c r="C25" s="418"/>
      <c r="D25" s="418"/>
      <c r="E25" s="418"/>
      <c r="F25" s="418"/>
      <c r="G25" s="146">
        <v>6</v>
      </c>
      <c r="H25" s="145">
        <v>40.46</v>
      </c>
      <c r="I25" s="87">
        <f>H25*G25</f>
        <v>242.76</v>
      </c>
    </row>
    <row r="26" spans="1:11" x14ac:dyDescent="0.25">
      <c r="A26" s="83"/>
      <c r="B26" s="417"/>
      <c r="C26" s="418"/>
      <c r="D26" s="418"/>
      <c r="E26" s="418"/>
      <c r="F26" s="419"/>
      <c r="G26" s="150"/>
      <c r="H26" s="86"/>
      <c r="I26" s="87"/>
    </row>
    <row r="27" spans="1:11" x14ac:dyDescent="0.25">
      <c r="A27" s="83"/>
      <c r="B27" s="417"/>
      <c r="C27" s="418"/>
      <c r="D27" s="418"/>
      <c r="E27" s="418"/>
      <c r="F27" s="419"/>
      <c r="G27" s="150"/>
      <c r="H27" s="86"/>
      <c r="I27" s="87"/>
    </row>
    <row r="28" spans="1:11" x14ac:dyDescent="0.25">
      <c r="A28" s="83"/>
      <c r="B28" s="417"/>
      <c r="C28" s="418"/>
      <c r="D28" s="418"/>
      <c r="E28" s="418"/>
      <c r="F28" s="419"/>
      <c r="G28" s="146"/>
      <c r="H28" s="147"/>
      <c r="I28" s="87"/>
    </row>
    <row r="29" spans="1:11" x14ac:dyDescent="0.25">
      <c r="A29" s="83"/>
      <c r="B29" s="458"/>
      <c r="C29" s="459"/>
      <c r="D29" s="459"/>
      <c r="E29" s="459"/>
      <c r="F29" s="459"/>
      <c r="G29" s="146"/>
      <c r="H29" s="147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47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47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47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47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47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  <c r="L37" s="88"/>
    </row>
    <row r="38" spans="1:12" x14ac:dyDescent="0.25">
      <c r="A38" s="455" t="s">
        <v>229</v>
      </c>
      <c r="B38" s="423"/>
      <c r="C38" s="423"/>
      <c r="D38" s="423"/>
      <c r="E38" s="423"/>
      <c r="F38" s="423"/>
      <c r="G38" s="423"/>
      <c r="H38" s="424"/>
      <c r="I38" s="141">
        <f>SUM(I24:I37)</f>
        <v>627.53</v>
      </c>
      <c r="L38" s="88"/>
    </row>
    <row r="39" spans="1:12" x14ac:dyDescent="0.25">
      <c r="A39" s="422" t="s">
        <v>230</v>
      </c>
      <c r="B39" s="423"/>
      <c r="C39" s="423"/>
      <c r="D39" s="423"/>
      <c r="E39" s="423"/>
      <c r="F39" s="423"/>
      <c r="G39" s="423"/>
      <c r="H39" s="424"/>
      <c r="I39" s="142">
        <f>ROUND((I38*0.15),2)</f>
        <v>94.13</v>
      </c>
      <c r="L39" s="88"/>
    </row>
    <row r="40" spans="1:12" x14ac:dyDescent="0.25">
      <c r="A40" s="422" t="s">
        <v>231</v>
      </c>
      <c r="B40" s="423"/>
      <c r="C40" s="423"/>
      <c r="D40" s="423"/>
      <c r="E40" s="423"/>
      <c r="F40" s="423"/>
      <c r="G40" s="423"/>
      <c r="H40" s="424"/>
      <c r="I40" s="89">
        <f>I38+I39</f>
        <v>721.66</v>
      </c>
    </row>
    <row r="41" spans="1:12" x14ac:dyDescent="0.25">
      <c r="A41" s="401" t="s">
        <v>163</v>
      </c>
      <c r="B41" s="402"/>
      <c r="C41" s="402"/>
      <c r="D41" s="402"/>
      <c r="E41" s="402"/>
      <c r="F41" s="402"/>
      <c r="G41" s="402"/>
      <c r="H41" s="402"/>
      <c r="I41" s="403"/>
    </row>
    <row r="42" spans="1:12" x14ac:dyDescent="0.25">
      <c r="A42" s="78" t="s">
        <v>164</v>
      </c>
      <c r="B42" s="404" t="s">
        <v>165</v>
      </c>
      <c r="C42" s="405"/>
      <c r="D42" s="406"/>
      <c r="E42" s="404" t="s">
        <v>147</v>
      </c>
      <c r="F42" s="406"/>
      <c r="G42" s="80" t="s">
        <v>149</v>
      </c>
      <c r="H42" s="81" t="s">
        <v>150</v>
      </c>
      <c r="I42" s="82" t="s">
        <v>151</v>
      </c>
    </row>
    <row r="43" spans="1:12" x14ac:dyDescent="0.25">
      <c r="A43" s="83">
        <v>1</v>
      </c>
      <c r="B43" s="425" t="s">
        <v>166</v>
      </c>
      <c r="C43" s="426"/>
      <c r="D43" s="427"/>
      <c r="E43" s="410" t="s">
        <v>167</v>
      </c>
      <c r="F43" s="411"/>
      <c r="G43" s="115">
        <v>5</v>
      </c>
      <c r="H43" s="113">
        <v>450</v>
      </c>
      <c r="I43" s="90">
        <f>SUM(G43*H43)</f>
        <v>2250</v>
      </c>
    </row>
    <row r="44" spans="1:12" x14ac:dyDescent="0.25">
      <c r="A44" s="83">
        <v>2</v>
      </c>
      <c r="B44" s="395" t="s">
        <v>168</v>
      </c>
      <c r="C44" s="396"/>
      <c r="D44" s="397"/>
      <c r="E44" s="420" t="s">
        <v>167</v>
      </c>
      <c r="F44" s="421"/>
      <c r="G44" s="84"/>
      <c r="H44" s="114">
        <v>350</v>
      </c>
      <c r="I44" s="87">
        <f t="shared" ref="I44:I48" si="1">SUM(G44*H44)</f>
        <v>0</v>
      </c>
    </row>
    <row r="45" spans="1:12" x14ac:dyDescent="0.25">
      <c r="A45" s="83">
        <v>3</v>
      </c>
      <c r="B45" s="395" t="s">
        <v>169</v>
      </c>
      <c r="C45" s="396"/>
      <c r="D45" s="397"/>
      <c r="E45" s="420" t="s">
        <v>167</v>
      </c>
      <c r="F45" s="421"/>
      <c r="G45" s="84"/>
      <c r="H45" s="114">
        <v>300</v>
      </c>
      <c r="I45" s="87">
        <f t="shared" si="1"/>
        <v>0</v>
      </c>
    </row>
    <row r="46" spans="1:12" x14ac:dyDescent="0.25">
      <c r="A46" s="83">
        <v>4</v>
      </c>
      <c r="B46" s="395" t="s">
        <v>170</v>
      </c>
      <c r="C46" s="396"/>
      <c r="D46" s="397"/>
      <c r="E46" s="420" t="s">
        <v>167</v>
      </c>
      <c r="F46" s="421"/>
      <c r="G46" s="84">
        <v>5</v>
      </c>
      <c r="H46" s="114">
        <v>200</v>
      </c>
      <c r="I46" s="87">
        <f t="shared" si="1"/>
        <v>1000</v>
      </c>
    </row>
    <row r="47" spans="1:12" x14ac:dyDescent="0.25">
      <c r="A47" s="83">
        <v>5</v>
      </c>
      <c r="B47" s="395" t="s">
        <v>171</v>
      </c>
      <c r="C47" s="396"/>
      <c r="D47" s="397"/>
      <c r="E47" s="420" t="s">
        <v>167</v>
      </c>
      <c r="F47" s="421"/>
      <c r="G47" s="84"/>
      <c r="H47" s="116">
        <v>200</v>
      </c>
      <c r="I47" s="87">
        <f t="shared" si="1"/>
        <v>0</v>
      </c>
    </row>
    <row r="48" spans="1:12" x14ac:dyDescent="0.25">
      <c r="A48" s="83">
        <v>6</v>
      </c>
      <c r="B48" s="395" t="s">
        <v>172</v>
      </c>
      <c r="C48" s="396"/>
      <c r="D48" s="397"/>
      <c r="E48" s="420" t="s">
        <v>167</v>
      </c>
      <c r="F48" s="421"/>
      <c r="G48" s="84"/>
      <c r="H48" s="116">
        <v>140</v>
      </c>
      <c r="I48" s="87">
        <f t="shared" si="1"/>
        <v>0</v>
      </c>
    </row>
    <row r="49" spans="1:12" x14ac:dyDescent="0.25">
      <c r="A49" s="83"/>
      <c r="B49" s="395"/>
      <c r="C49" s="396"/>
      <c r="D49" s="397"/>
      <c r="E49" s="91"/>
      <c r="F49" s="58"/>
      <c r="G49" s="58"/>
      <c r="H49" s="74"/>
      <c r="I49" s="87"/>
    </row>
    <row r="50" spans="1:12" x14ac:dyDescent="0.25">
      <c r="A50" s="72"/>
      <c r="B50" s="395"/>
      <c r="C50" s="396"/>
      <c r="D50" s="397"/>
      <c r="F50" s="58"/>
      <c r="G50" s="58"/>
      <c r="H50" s="74"/>
      <c r="I50" s="87"/>
    </row>
    <row r="51" spans="1:12" x14ac:dyDescent="0.25">
      <c r="A51" s="92"/>
      <c r="B51" s="398"/>
      <c r="C51" s="399"/>
      <c r="D51" s="400"/>
      <c r="E51" s="60"/>
      <c r="F51" s="61"/>
      <c r="G51" s="58"/>
      <c r="H51" s="76"/>
      <c r="I51" s="87"/>
    </row>
    <row r="52" spans="1:12" x14ac:dyDescent="0.25">
      <c r="A52" s="422" t="s">
        <v>173</v>
      </c>
      <c r="B52" s="423"/>
      <c r="C52" s="423"/>
      <c r="D52" s="423"/>
      <c r="E52" s="423"/>
      <c r="F52" s="423"/>
      <c r="G52" s="423"/>
      <c r="H52" s="424"/>
      <c r="I52" s="93">
        <f>SUM(I43:I51)</f>
        <v>3250</v>
      </c>
    </row>
    <row r="53" spans="1:12" x14ac:dyDescent="0.25">
      <c r="A53" s="401" t="s">
        <v>174</v>
      </c>
      <c r="B53" s="402"/>
      <c r="C53" s="402"/>
      <c r="D53" s="402"/>
      <c r="E53" s="402"/>
      <c r="F53" s="402"/>
      <c r="G53" s="402"/>
      <c r="H53" s="402"/>
      <c r="I53" s="403"/>
    </row>
    <row r="54" spans="1:12" x14ac:dyDescent="0.25">
      <c r="A54" s="78" t="s">
        <v>175</v>
      </c>
      <c r="B54" s="404" t="s">
        <v>176</v>
      </c>
      <c r="C54" s="405"/>
      <c r="D54" s="406"/>
      <c r="E54" s="404" t="s">
        <v>177</v>
      </c>
      <c r="F54" s="406"/>
      <c r="G54" s="94" t="s">
        <v>178</v>
      </c>
      <c r="H54" s="94" t="s">
        <v>150</v>
      </c>
      <c r="I54" s="95" t="s">
        <v>151</v>
      </c>
    </row>
    <row r="55" spans="1:12" x14ac:dyDescent="0.25">
      <c r="A55" s="83">
        <v>1</v>
      </c>
      <c r="B55" s="407" t="s">
        <v>312</v>
      </c>
      <c r="C55" s="408"/>
      <c r="D55" s="409"/>
      <c r="E55" s="410"/>
      <c r="F55" s="411"/>
      <c r="G55" s="84"/>
      <c r="H55" s="96"/>
      <c r="I55" s="87"/>
    </row>
    <row r="56" spans="1:12" x14ac:dyDescent="0.25">
      <c r="A56" s="83"/>
      <c r="B56" s="417" t="s">
        <v>320</v>
      </c>
      <c r="C56" s="418"/>
      <c r="D56" s="419"/>
      <c r="E56" s="420">
        <v>1</v>
      </c>
      <c r="F56" s="421"/>
      <c r="G56" s="84">
        <v>50.2</v>
      </c>
      <c r="H56" s="96">
        <v>5</v>
      </c>
      <c r="I56" s="87">
        <f>H56*G56</f>
        <v>251</v>
      </c>
    </row>
    <row r="57" spans="1:12" x14ac:dyDescent="0.25">
      <c r="A57" s="97"/>
      <c r="B57" s="412"/>
      <c r="C57" s="413"/>
      <c r="D57" s="414"/>
      <c r="E57" s="415"/>
      <c r="F57" s="416"/>
      <c r="G57" s="84"/>
      <c r="H57" s="96"/>
      <c r="I57" s="87"/>
    </row>
    <row r="58" spans="1:12" x14ac:dyDescent="0.25">
      <c r="A58" s="422" t="s">
        <v>181</v>
      </c>
      <c r="B58" s="423"/>
      <c r="C58" s="423"/>
      <c r="D58" s="423"/>
      <c r="E58" s="423"/>
      <c r="F58" s="423"/>
      <c r="G58" s="423"/>
      <c r="H58" s="424"/>
      <c r="I58" s="98">
        <f>SUM(I55:I57)</f>
        <v>251</v>
      </c>
    </row>
    <row r="59" spans="1:12" x14ac:dyDescent="0.25">
      <c r="A59" s="99"/>
      <c r="B59" s="100"/>
      <c r="C59" s="100"/>
      <c r="D59" s="100"/>
      <c r="E59" s="100"/>
      <c r="F59" s="101"/>
      <c r="G59" s="102"/>
      <c r="H59" s="102"/>
      <c r="I59" s="103"/>
      <c r="L59" s="55"/>
    </row>
    <row r="60" spans="1:12" x14ac:dyDescent="0.25">
      <c r="A60" s="390"/>
      <c r="B60" s="391"/>
      <c r="C60" s="391"/>
      <c r="D60" s="391"/>
      <c r="E60" s="391"/>
      <c r="F60" s="104"/>
      <c r="G60" s="394" t="s">
        <v>182</v>
      </c>
      <c r="H60" s="391"/>
      <c r="I60" s="105">
        <f>I58+I52+I40</f>
        <v>4222.66</v>
      </c>
    </row>
    <row r="61" spans="1:12" x14ac:dyDescent="0.25">
      <c r="A61" s="390"/>
      <c r="B61" s="391"/>
      <c r="C61" s="391"/>
      <c r="D61" s="391"/>
      <c r="E61" s="391"/>
      <c r="F61" s="58"/>
      <c r="G61" s="106"/>
      <c r="H61" s="107"/>
      <c r="I61" s="108"/>
    </row>
    <row r="62" spans="1:12" ht="15.75" thickBot="1" x14ac:dyDescent="0.3">
      <c r="A62" s="390"/>
      <c r="B62" s="391"/>
      <c r="C62" s="391"/>
      <c r="D62" s="391"/>
      <c r="E62" s="391"/>
      <c r="F62" s="58"/>
      <c r="G62" s="444" t="s">
        <v>183</v>
      </c>
      <c r="H62" s="445"/>
      <c r="I62" s="117">
        <f>I60+I61</f>
        <v>4222.66</v>
      </c>
    </row>
    <row r="63" spans="1:12" ht="16.5" thickTop="1" thickBot="1" x14ac:dyDescent="0.3">
      <c r="A63" s="109"/>
      <c r="B63" s="110"/>
      <c r="C63" s="392"/>
      <c r="D63" s="393"/>
      <c r="E63" s="393"/>
      <c r="F63" s="393"/>
      <c r="G63" s="111"/>
      <c r="H63" s="111"/>
      <c r="I63" s="112"/>
    </row>
    <row r="65" spans="1:2" x14ac:dyDescent="0.25">
      <c r="A65" s="55"/>
      <c r="B65" s="55"/>
    </row>
  </sheetData>
  <mergeCells count="76"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B44:D44"/>
    <mergeCell ref="E44:F44"/>
    <mergeCell ref="B45:D45"/>
    <mergeCell ref="E45:F45"/>
    <mergeCell ref="B46:D46"/>
    <mergeCell ref="E46:F46"/>
    <mergeCell ref="A40:H40"/>
    <mergeCell ref="A41:I41"/>
    <mergeCell ref="B42:D42"/>
    <mergeCell ref="E42:F42"/>
    <mergeCell ref="B43:D43"/>
    <mergeCell ref="E43:F43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0070C0"/>
  </sheetPr>
  <dimension ref="A1:M65"/>
  <sheetViews>
    <sheetView topLeftCell="A46" workbookViewId="0">
      <selection activeCell="B55" sqref="B55:D55"/>
    </sheetView>
  </sheetViews>
  <sheetFormatPr defaultRowHeight="15" x14ac:dyDescent="0.25"/>
  <cols>
    <col min="1" max="1" width="12" bestFit="1" customWidth="1"/>
    <col min="4" max="4" width="20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>
        <v>26</v>
      </c>
      <c r="I9" s="442"/>
    </row>
    <row r="10" spans="1:13" x14ac:dyDescent="0.25">
      <c r="A10" s="57" t="s">
        <v>130</v>
      </c>
      <c r="B10" s="55"/>
      <c r="D10" s="143"/>
      <c r="E10" s="58"/>
      <c r="F10" s="428" t="s">
        <v>131</v>
      </c>
      <c r="G10" s="429"/>
      <c r="H10" s="443">
        <v>43670</v>
      </c>
      <c r="I10" s="431"/>
    </row>
    <row r="11" spans="1:13" x14ac:dyDescent="0.25">
      <c r="A11" s="57" t="s">
        <v>132</v>
      </c>
      <c r="B11" s="55"/>
      <c r="D11" s="143"/>
      <c r="E11" s="58"/>
      <c r="F11" s="428" t="s">
        <v>133</v>
      </c>
      <c r="G11" s="429"/>
      <c r="H11" s="430" t="s">
        <v>219</v>
      </c>
      <c r="I11" s="431"/>
    </row>
    <row r="12" spans="1:13" x14ac:dyDescent="0.25">
      <c r="A12" s="57" t="s">
        <v>135</v>
      </c>
      <c r="B12" s="55"/>
      <c r="D12" s="143"/>
      <c r="E12" s="58"/>
      <c r="F12" s="428" t="s">
        <v>136</v>
      </c>
      <c r="G12" s="429"/>
      <c r="H12" s="430">
        <v>52530</v>
      </c>
      <c r="I12" s="431"/>
    </row>
    <row r="13" spans="1:13" x14ac:dyDescent="0.25">
      <c r="A13" s="57" t="s">
        <v>137</v>
      </c>
      <c r="B13" s="55"/>
      <c r="D13" s="143"/>
      <c r="E13" s="58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D14" s="143"/>
      <c r="E14" s="58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434" t="s">
        <v>321</v>
      </c>
      <c r="B15" s="435"/>
      <c r="C15" s="435"/>
      <c r="D15" s="435"/>
      <c r="E15" s="435"/>
      <c r="F15" s="435"/>
      <c r="G15" s="435"/>
      <c r="H15" s="435"/>
      <c r="I15" s="436"/>
    </row>
    <row r="16" spans="1:13" ht="15.75" thickBot="1" x14ac:dyDescent="0.3">
      <c r="A16" s="437" t="s">
        <v>144</v>
      </c>
      <c r="B16" s="438"/>
      <c r="C16" s="438"/>
      <c r="D16" s="438"/>
      <c r="E16" s="438"/>
      <c r="F16" s="438"/>
      <c r="G16" s="438"/>
      <c r="H16" s="438"/>
      <c r="I16" s="439"/>
    </row>
    <row r="17" spans="1:11" x14ac:dyDescent="0.25">
      <c r="A17" s="62" t="s">
        <v>145</v>
      </c>
      <c r="B17" s="452" t="s">
        <v>228</v>
      </c>
      <c r="C17" s="453"/>
      <c r="D17" s="454"/>
      <c r="E17" s="128" t="s">
        <v>147</v>
      </c>
      <c r="F17" s="128" t="s">
        <v>148</v>
      </c>
      <c r="G17" s="128" t="s">
        <v>149</v>
      </c>
      <c r="H17" s="128" t="s">
        <v>150</v>
      </c>
      <c r="I17" s="129" t="s">
        <v>151</v>
      </c>
    </row>
    <row r="18" spans="1:11" x14ac:dyDescent="0.25">
      <c r="A18" s="67"/>
      <c r="B18" s="410"/>
      <c r="C18" s="432"/>
      <c r="D18" s="411"/>
      <c r="E18" s="68"/>
      <c r="F18" s="69"/>
      <c r="G18" s="68"/>
      <c r="H18" s="70"/>
      <c r="I18" s="71">
        <f>SUM(G18*H18)</f>
        <v>0</v>
      </c>
    </row>
    <row r="19" spans="1:11" x14ac:dyDescent="0.25">
      <c r="A19" s="72"/>
      <c r="B19" s="420"/>
      <c r="C19" s="359"/>
      <c r="D19" s="421"/>
      <c r="E19" s="73"/>
      <c r="F19" s="58"/>
      <c r="G19" s="73"/>
      <c r="H19" s="74"/>
      <c r="I19" s="71">
        <f t="shared" ref="I19:I20" si="0">SUM(G19*H19)</f>
        <v>0</v>
      </c>
    </row>
    <row r="20" spans="1:11" x14ac:dyDescent="0.25">
      <c r="A20" s="72"/>
      <c r="B20" s="415"/>
      <c r="C20" s="433"/>
      <c r="D20" s="416"/>
      <c r="E20" s="73"/>
      <c r="F20" s="58"/>
      <c r="G20" s="75"/>
      <c r="H20" s="76"/>
      <c r="I20" s="77">
        <f t="shared" si="0"/>
        <v>0</v>
      </c>
    </row>
    <row r="21" spans="1:11" x14ac:dyDescent="0.25">
      <c r="A21" s="422" t="s">
        <v>152</v>
      </c>
      <c r="B21" s="423"/>
      <c r="C21" s="423"/>
      <c r="D21" s="423"/>
      <c r="E21" s="423"/>
      <c r="F21" s="423"/>
      <c r="G21" s="423"/>
      <c r="H21" s="424"/>
      <c r="I21" s="71">
        <f>SUM(I18:I20)</f>
        <v>0</v>
      </c>
    </row>
    <row r="22" spans="1:11" x14ac:dyDescent="0.25">
      <c r="A22" s="401" t="s">
        <v>153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25">
      <c r="A23" s="78" t="s">
        <v>154</v>
      </c>
      <c r="B23" s="404" t="s">
        <v>228</v>
      </c>
      <c r="C23" s="405"/>
      <c r="D23" s="405"/>
      <c r="E23" s="405"/>
      <c r="F23" s="80"/>
      <c r="G23" s="136" t="s">
        <v>149</v>
      </c>
      <c r="H23" s="94" t="s">
        <v>150</v>
      </c>
      <c r="I23" s="95" t="s">
        <v>151</v>
      </c>
      <c r="K23" s="100"/>
    </row>
    <row r="24" spans="1:11" x14ac:dyDescent="0.25">
      <c r="A24" s="83">
        <v>1</v>
      </c>
      <c r="B24" s="407" t="s">
        <v>322</v>
      </c>
      <c r="C24" s="408"/>
      <c r="D24" s="408"/>
      <c r="E24" s="408"/>
      <c r="F24" s="409"/>
      <c r="G24" s="144">
        <v>1</v>
      </c>
      <c r="H24" s="140">
        <v>78</v>
      </c>
      <c r="I24" s="87">
        <f>H24*G24</f>
        <v>78</v>
      </c>
    </row>
    <row r="25" spans="1:11" x14ac:dyDescent="0.25">
      <c r="A25" s="83"/>
      <c r="B25" s="417"/>
      <c r="C25" s="418"/>
      <c r="D25" s="418"/>
      <c r="E25" s="418"/>
      <c r="F25" s="418"/>
      <c r="G25" s="146"/>
      <c r="H25" s="145"/>
      <c r="I25" s="87"/>
    </row>
    <row r="26" spans="1:11" x14ac:dyDescent="0.25">
      <c r="A26" s="83"/>
      <c r="B26" s="417"/>
      <c r="C26" s="418"/>
      <c r="D26" s="418"/>
      <c r="E26" s="418"/>
      <c r="F26" s="419"/>
      <c r="G26" s="150"/>
      <c r="H26" s="86"/>
      <c r="I26" s="87"/>
    </row>
    <row r="27" spans="1:11" x14ac:dyDescent="0.25">
      <c r="A27" s="83"/>
      <c r="B27" s="417"/>
      <c r="C27" s="418"/>
      <c r="D27" s="418"/>
      <c r="E27" s="418"/>
      <c r="F27" s="419"/>
      <c r="G27" s="150"/>
      <c r="H27" s="86"/>
      <c r="I27" s="87"/>
    </row>
    <row r="28" spans="1:11" x14ac:dyDescent="0.25">
      <c r="A28" s="83"/>
      <c r="B28" s="417"/>
      <c r="C28" s="418"/>
      <c r="D28" s="418"/>
      <c r="E28" s="418"/>
      <c r="F28" s="419"/>
      <c r="G28" s="146"/>
      <c r="H28" s="147"/>
      <c r="I28" s="87"/>
    </row>
    <row r="29" spans="1:11" x14ac:dyDescent="0.25">
      <c r="A29" s="83"/>
      <c r="B29" s="458"/>
      <c r="C29" s="459"/>
      <c r="D29" s="459"/>
      <c r="E29" s="459"/>
      <c r="F29" s="459"/>
      <c r="G29" s="146"/>
      <c r="H29" s="147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47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47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47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47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47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  <c r="L37" s="88"/>
    </row>
    <row r="38" spans="1:12" x14ac:dyDescent="0.25">
      <c r="A38" s="455" t="s">
        <v>229</v>
      </c>
      <c r="B38" s="423"/>
      <c r="C38" s="423"/>
      <c r="D38" s="423"/>
      <c r="E38" s="423"/>
      <c r="F38" s="423"/>
      <c r="G38" s="423"/>
      <c r="H38" s="424"/>
      <c r="I38" s="141">
        <f>SUM(I24:I37)</f>
        <v>78</v>
      </c>
      <c r="L38" s="88"/>
    </row>
    <row r="39" spans="1:12" x14ac:dyDescent="0.25">
      <c r="A39" s="422" t="s">
        <v>230</v>
      </c>
      <c r="B39" s="423"/>
      <c r="C39" s="423"/>
      <c r="D39" s="423"/>
      <c r="E39" s="423"/>
      <c r="F39" s="423"/>
      <c r="G39" s="423"/>
      <c r="H39" s="424"/>
      <c r="I39" s="142">
        <f>ROUND((I38*0.15),2)</f>
        <v>11.7</v>
      </c>
      <c r="L39" s="88"/>
    </row>
    <row r="40" spans="1:12" x14ac:dyDescent="0.25">
      <c r="A40" s="422" t="s">
        <v>231</v>
      </c>
      <c r="B40" s="423"/>
      <c r="C40" s="423"/>
      <c r="D40" s="423"/>
      <c r="E40" s="423"/>
      <c r="F40" s="423"/>
      <c r="G40" s="423"/>
      <c r="H40" s="424"/>
      <c r="I40" s="89">
        <f>I38+I39</f>
        <v>89.7</v>
      </c>
    </row>
    <row r="41" spans="1:12" x14ac:dyDescent="0.25">
      <c r="A41" s="401" t="s">
        <v>163</v>
      </c>
      <c r="B41" s="402"/>
      <c r="C41" s="402"/>
      <c r="D41" s="402"/>
      <c r="E41" s="402"/>
      <c r="F41" s="402"/>
      <c r="G41" s="402"/>
      <c r="H41" s="402"/>
      <c r="I41" s="403"/>
    </row>
    <row r="42" spans="1:12" x14ac:dyDescent="0.25">
      <c r="A42" s="78" t="s">
        <v>164</v>
      </c>
      <c r="B42" s="404" t="s">
        <v>165</v>
      </c>
      <c r="C42" s="405"/>
      <c r="D42" s="406"/>
      <c r="E42" s="404" t="s">
        <v>147</v>
      </c>
      <c r="F42" s="406"/>
      <c r="G42" s="80" t="s">
        <v>149</v>
      </c>
      <c r="H42" s="81" t="s">
        <v>150</v>
      </c>
      <c r="I42" s="82" t="s">
        <v>151</v>
      </c>
    </row>
    <row r="43" spans="1:12" x14ac:dyDescent="0.25">
      <c r="A43" s="83">
        <v>1</v>
      </c>
      <c r="B43" s="425" t="s">
        <v>166</v>
      </c>
      <c r="C43" s="426"/>
      <c r="D43" s="427"/>
      <c r="E43" s="410" t="s">
        <v>167</v>
      </c>
      <c r="F43" s="411"/>
      <c r="G43" s="115">
        <v>4</v>
      </c>
      <c r="H43" s="113">
        <v>450</v>
      </c>
      <c r="I43" s="90">
        <f>SUM(G43*H43)</f>
        <v>1800</v>
      </c>
    </row>
    <row r="44" spans="1:12" x14ac:dyDescent="0.25">
      <c r="A44" s="83">
        <v>2</v>
      </c>
      <c r="B44" s="395" t="s">
        <v>168</v>
      </c>
      <c r="C44" s="396"/>
      <c r="D44" s="397"/>
      <c r="E44" s="420" t="s">
        <v>167</v>
      </c>
      <c r="F44" s="421"/>
      <c r="G44" s="84"/>
      <c r="H44" s="114">
        <v>350</v>
      </c>
      <c r="I44" s="87">
        <f t="shared" ref="I44:I48" si="1">SUM(G44*H44)</f>
        <v>0</v>
      </c>
    </row>
    <row r="45" spans="1:12" x14ac:dyDescent="0.25">
      <c r="A45" s="83">
        <v>3</v>
      </c>
      <c r="B45" s="395" t="s">
        <v>169</v>
      </c>
      <c r="C45" s="396"/>
      <c r="D45" s="397"/>
      <c r="E45" s="420" t="s">
        <v>167</v>
      </c>
      <c r="F45" s="421"/>
      <c r="G45" s="84"/>
      <c r="H45" s="114">
        <v>300</v>
      </c>
      <c r="I45" s="87">
        <f t="shared" si="1"/>
        <v>0</v>
      </c>
    </row>
    <row r="46" spans="1:12" x14ac:dyDescent="0.25">
      <c r="A46" s="83">
        <v>4</v>
      </c>
      <c r="B46" s="395" t="s">
        <v>170</v>
      </c>
      <c r="C46" s="396"/>
      <c r="D46" s="397"/>
      <c r="E46" s="420" t="s">
        <v>167</v>
      </c>
      <c r="F46" s="421"/>
      <c r="G46" s="84">
        <v>4</v>
      </c>
      <c r="H46" s="114">
        <v>200</v>
      </c>
      <c r="I46" s="87">
        <f t="shared" si="1"/>
        <v>800</v>
      </c>
    </row>
    <row r="47" spans="1:12" x14ac:dyDescent="0.25">
      <c r="A47" s="83">
        <v>5</v>
      </c>
      <c r="B47" s="395" t="s">
        <v>171</v>
      </c>
      <c r="C47" s="396"/>
      <c r="D47" s="397"/>
      <c r="E47" s="420" t="s">
        <v>167</v>
      </c>
      <c r="F47" s="421"/>
      <c r="G47" s="84"/>
      <c r="H47" s="116">
        <v>200</v>
      </c>
      <c r="I47" s="87">
        <f t="shared" si="1"/>
        <v>0</v>
      </c>
    </row>
    <row r="48" spans="1:12" x14ac:dyDescent="0.25">
      <c r="A48" s="83">
        <v>6</v>
      </c>
      <c r="B48" s="395" t="s">
        <v>172</v>
      </c>
      <c r="C48" s="396"/>
      <c r="D48" s="397"/>
      <c r="E48" s="420" t="s">
        <v>167</v>
      </c>
      <c r="F48" s="421"/>
      <c r="G48" s="84"/>
      <c r="H48" s="116">
        <v>140</v>
      </c>
      <c r="I48" s="87">
        <f t="shared" si="1"/>
        <v>0</v>
      </c>
    </row>
    <row r="49" spans="1:12" x14ac:dyDescent="0.25">
      <c r="A49" s="83"/>
      <c r="B49" s="395"/>
      <c r="C49" s="396"/>
      <c r="D49" s="397"/>
      <c r="E49" s="91"/>
      <c r="F49" s="58"/>
      <c r="G49" s="58"/>
      <c r="H49" s="74"/>
      <c r="I49" s="87"/>
    </row>
    <row r="50" spans="1:12" x14ac:dyDescent="0.25">
      <c r="A50" s="72"/>
      <c r="B50" s="395"/>
      <c r="C50" s="396"/>
      <c r="D50" s="397"/>
      <c r="F50" s="58"/>
      <c r="G50" s="58"/>
      <c r="H50" s="74"/>
      <c r="I50" s="87"/>
    </row>
    <row r="51" spans="1:12" x14ac:dyDescent="0.25">
      <c r="A51" s="92"/>
      <c r="B51" s="398"/>
      <c r="C51" s="399"/>
      <c r="D51" s="400"/>
      <c r="E51" s="60"/>
      <c r="F51" s="61"/>
      <c r="G51" s="58"/>
      <c r="H51" s="76"/>
      <c r="I51" s="87"/>
    </row>
    <row r="52" spans="1:12" x14ac:dyDescent="0.25">
      <c r="A52" s="422" t="s">
        <v>173</v>
      </c>
      <c r="B52" s="423"/>
      <c r="C52" s="423"/>
      <c r="D52" s="423"/>
      <c r="E52" s="423"/>
      <c r="F52" s="423"/>
      <c r="G52" s="423"/>
      <c r="H52" s="424"/>
      <c r="I52" s="93">
        <f>SUM(I43:I51)</f>
        <v>2600</v>
      </c>
    </row>
    <row r="53" spans="1:12" x14ac:dyDescent="0.25">
      <c r="A53" s="401" t="s">
        <v>174</v>
      </c>
      <c r="B53" s="402"/>
      <c r="C53" s="402"/>
      <c r="D53" s="402"/>
      <c r="E53" s="402"/>
      <c r="F53" s="402"/>
      <c r="G53" s="402"/>
      <c r="H53" s="402"/>
      <c r="I53" s="403"/>
    </row>
    <row r="54" spans="1:12" x14ac:dyDescent="0.25">
      <c r="A54" s="78" t="s">
        <v>175</v>
      </c>
      <c r="B54" s="404" t="s">
        <v>176</v>
      </c>
      <c r="C54" s="405"/>
      <c r="D54" s="406"/>
      <c r="E54" s="404" t="s">
        <v>177</v>
      </c>
      <c r="F54" s="406"/>
      <c r="G54" s="94" t="s">
        <v>178</v>
      </c>
      <c r="H54" s="94" t="s">
        <v>150</v>
      </c>
      <c r="I54" s="95" t="s">
        <v>151</v>
      </c>
    </row>
    <row r="55" spans="1:12" x14ac:dyDescent="0.25">
      <c r="A55" s="83">
        <v>1</v>
      </c>
      <c r="B55" s="407" t="s">
        <v>312</v>
      </c>
      <c r="C55" s="408"/>
      <c r="D55" s="409"/>
      <c r="E55" s="410"/>
      <c r="F55" s="411"/>
      <c r="G55" s="84"/>
      <c r="H55" s="96"/>
      <c r="I55" s="87"/>
    </row>
    <row r="56" spans="1:12" x14ac:dyDescent="0.25">
      <c r="A56" s="83"/>
      <c r="B56" s="417" t="s">
        <v>316</v>
      </c>
      <c r="C56" s="418"/>
      <c r="D56" s="419"/>
      <c r="E56" s="420">
        <v>1</v>
      </c>
      <c r="F56" s="421"/>
      <c r="G56" s="84">
        <v>16.8</v>
      </c>
      <c r="H56" s="96">
        <v>5</v>
      </c>
      <c r="I56" s="87">
        <f>H56*G56</f>
        <v>84</v>
      </c>
    </row>
    <row r="57" spans="1:12" x14ac:dyDescent="0.25">
      <c r="A57" s="97"/>
      <c r="B57" s="412"/>
      <c r="C57" s="413"/>
      <c r="D57" s="414"/>
      <c r="E57" s="415"/>
      <c r="F57" s="416"/>
      <c r="G57" s="84"/>
      <c r="H57" s="96"/>
      <c r="I57" s="87"/>
    </row>
    <row r="58" spans="1:12" x14ac:dyDescent="0.25">
      <c r="A58" s="422" t="s">
        <v>181</v>
      </c>
      <c r="B58" s="423"/>
      <c r="C58" s="423"/>
      <c r="D58" s="423"/>
      <c r="E58" s="423"/>
      <c r="F58" s="423"/>
      <c r="G58" s="423"/>
      <c r="H58" s="424"/>
      <c r="I58" s="98">
        <f>SUM(I55:I57)</f>
        <v>84</v>
      </c>
    </row>
    <row r="59" spans="1:12" x14ac:dyDescent="0.25">
      <c r="A59" s="99"/>
      <c r="B59" s="100"/>
      <c r="C59" s="100"/>
      <c r="D59" s="100"/>
      <c r="E59" s="100"/>
      <c r="F59" s="101"/>
      <c r="G59" s="102"/>
      <c r="H59" s="102"/>
      <c r="I59" s="103"/>
      <c r="L59" s="55"/>
    </row>
    <row r="60" spans="1:12" x14ac:dyDescent="0.25">
      <c r="A60" s="390"/>
      <c r="B60" s="391"/>
      <c r="C60" s="391"/>
      <c r="D60" s="391"/>
      <c r="E60" s="391"/>
      <c r="F60" s="104"/>
      <c r="G60" s="394" t="s">
        <v>182</v>
      </c>
      <c r="H60" s="391"/>
      <c r="I60" s="105">
        <f>I58+I52+I40</f>
        <v>2773.7</v>
      </c>
    </row>
    <row r="61" spans="1:12" x14ac:dyDescent="0.25">
      <c r="A61" s="390"/>
      <c r="B61" s="391"/>
      <c r="C61" s="391"/>
      <c r="D61" s="391"/>
      <c r="E61" s="391"/>
      <c r="F61" s="58"/>
      <c r="G61" s="106"/>
      <c r="H61" s="107"/>
      <c r="I61" s="108"/>
    </row>
    <row r="62" spans="1:12" ht="15.75" thickBot="1" x14ac:dyDescent="0.3">
      <c r="A62" s="390"/>
      <c r="B62" s="391"/>
      <c r="C62" s="391"/>
      <c r="D62" s="391"/>
      <c r="E62" s="391"/>
      <c r="F62" s="58"/>
      <c r="G62" s="444" t="s">
        <v>183</v>
      </c>
      <c r="H62" s="445"/>
      <c r="I62" s="117">
        <f>I60+I61</f>
        <v>2773.7</v>
      </c>
    </row>
    <row r="63" spans="1:12" ht="16.5" thickTop="1" thickBot="1" x14ac:dyDescent="0.3">
      <c r="A63" s="109"/>
      <c r="B63" s="110"/>
      <c r="C63" s="392"/>
      <c r="D63" s="393"/>
      <c r="E63" s="393"/>
      <c r="F63" s="393"/>
      <c r="G63" s="111"/>
      <c r="H63" s="111"/>
      <c r="I63" s="112"/>
    </row>
    <row r="65" spans="1:2" x14ac:dyDescent="0.25">
      <c r="A65" s="55"/>
      <c r="B65" s="55"/>
    </row>
  </sheetData>
  <mergeCells count="76"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B44:D44"/>
    <mergeCell ref="E44:F44"/>
    <mergeCell ref="B45:D45"/>
    <mergeCell ref="E45:F45"/>
    <mergeCell ref="B46:D46"/>
    <mergeCell ref="E46:F46"/>
    <mergeCell ref="A40:H40"/>
    <mergeCell ref="A41:I41"/>
    <mergeCell ref="B42:D42"/>
    <mergeCell ref="E42:F42"/>
    <mergeCell ref="B43:D43"/>
    <mergeCell ref="E43:F43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FFFF00"/>
  </sheetPr>
  <dimension ref="A1:M65"/>
  <sheetViews>
    <sheetView topLeftCell="A22" zoomScaleNormal="100" workbookViewId="0">
      <selection activeCell="M45" sqref="M45"/>
    </sheetView>
  </sheetViews>
  <sheetFormatPr defaultRowHeight="15" x14ac:dyDescent="0.25"/>
  <cols>
    <col min="1" max="1" width="12" bestFit="1" customWidth="1"/>
    <col min="4" max="4" width="20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>
        <v>27</v>
      </c>
      <c r="I9" s="442"/>
    </row>
    <row r="10" spans="1:13" x14ac:dyDescent="0.25">
      <c r="A10" s="57" t="s">
        <v>130</v>
      </c>
      <c r="B10" s="55"/>
      <c r="D10" s="143"/>
      <c r="E10" s="58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D11" s="143"/>
      <c r="E11" s="58"/>
      <c r="F11" s="428" t="s">
        <v>133</v>
      </c>
      <c r="G11" s="429"/>
      <c r="H11" s="430" t="e">
        <f>#REF!</f>
        <v>#REF!</v>
      </c>
      <c r="I11" s="431"/>
    </row>
    <row r="12" spans="1:13" x14ac:dyDescent="0.25">
      <c r="A12" s="57" t="s">
        <v>135</v>
      </c>
      <c r="B12" s="55"/>
      <c r="D12" s="143"/>
      <c r="E12" s="58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D13" s="143"/>
      <c r="E13" s="58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D14" s="143"/>
      <c r="E14" s="58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434" t="s">
        <v>323</v>
      </c>
      <c r="B15" s="435"/>
      <c r="C15" s="435"/>
      <c r="D15" s="435"/>
      <c r="E15" s="435"/>
      <c r="F15" s="435"/>
      <c r="G15" s="435"/>
      <c r="H15" s="435"/>
      <c r="I15" s="436"/>
    </row>
    <row r="16" spans="1:13" ht="15.75" thickBot="1" x14ac:dyDescent="0.3">
      <c r="A16" s="437" t="s">
        <v>144</v>
      </c>
      <c r="B16" s="438"/>
      <c r="C16" s="438"/>
      <c r="D16" s="438"/>
      <c r="E16" s="438"/>
      <c r="F16" s="438"/>
      <c r="G16" s="438"/>
      <c r="H16" s="438"/>
      <c r="I16" s="439"/>
    </row>
    <row r="17" spans="1:11" x14ac:dyDescent="0.25">
      <c r="A17" s="62" t="s">
        <v>145</v>
      </c>
      <c r="B17" s="452" t="s">
        <v>228</v>
      </c>
      <c r="C17" s="453"/>
      <c r="D17" s="454"/>
      <c r="E17" s="128" t="s">
        <v>147</v>
      </c>
      <c r="F17" s="128" t="s">
        <v>148</v>
      </c>
      <c r="G17" s="128" t="s">
        <v>149</v>
      </c>
      <c r="H17" s="128" t="s">
        <v>150</v>
      </c>
      <c r="I17" s="129" t="s">
        <v>151</v>
      </c>
    </row>
    <row r="18" spans="1:11" x14ac:dyDescent="0.25">
      <c r="A18" s="67"/>
      <c r="B18" s="410"/>
      <c r="C18" s="432"/>
      <c r="D18" s="411"/>
      <c r="E18" s="68"/>
      <c r="F18" s="69"/>
      <c r="G18" s="68"/>
      <c r="H18" s="70"/>
      <c r="I18" s="71">
        <f>SUM(G18*H18)</f>
        <v>0</v>
      </c>
    </row>
    <row r="19" spans="1:11" x14ac:dyDescent="0.25">
      <c r="A19" s="72"/>
      <c r="B19" s="420"/>
      <c r="C19" s="359"/>
      <c r="D19" s="421"/>
      <c r="E19" s="73"/>
      <c r="F19" s="58"/>
      <c r="G19" s="73"/>
      <c r="H19" s="74"/>
      <c r="I19" s="71">
        <f t="shared" ref="I19:I20" si="0">SUM(G19*H19)</f>
        <v>0</v>
      </c>
    </row>
    <row r="20" spans="1:11" x14ac:dyDescent="0.25">
      <c r="A20" s="72"/>
      <c r="B20" s="415"/>
      <c r="C20" s="433"/>
      <c r="D20" s="416"/>
      <c r="E20" s="73"/>
      <c r="F20" s="58"/>
      <c r="G20" s="75"/>
      <c r="H20" s="76"/>
      <c r="I20" s="77">
        <f t="shared" si="0"/>
        <v>0</v>
      </c>
    </row>
    <row r="21" spans="1:11" x14ac:dyDescent="0.25">
      <c r="A21" s="422" t="s">
        <v>152</v>
      </c>
      <c r="B21" s="423"/>
      <c r="C21" s="423"/>
      <c r="D21" s="423"/>
      <c r="E21" s="423"/>
      <c r="F21" s="423"/>
      <c r="G21" s="423"/>
      <c r="H21" s="424"/>
      <c r="I21" s="71">
        <f>SUM(I18:I20)</f>
        <v>0</v>
      </c>
    </row>
    <row r="22" spans="1:11" x14ac:dyDescent="0.25">
      <c r="A22" s="401" t="s">
        <v>153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25">
      <c r="A23" s="78" t="s">
        <v>154</v>
      </c>
      <c r="B23" s="404" t="s">
        <v>228</v>
      </c>
      <c r="C23" s="405"/>
      <c r="D23" s="405"/>
      <c r="E23" s="405"/>
      <c r="F23" s="80"/>
      <c r="G23" s="136" t="s">
        <v>149</v>
      </c>
      <c r="H23" s="94" t="s">
        <v>150</v>
      </c>
      <c r="I23" s="95" t="s">
        <v>151</v>
      </c>
      <c r="K23" s="100"/>
    </row>
    <row r="24" spans="1:11" x14ac:dyDescent="0.25">
      <c r="A24" s="83">
        <v>1</v>
      </c>
      <c r="B24" s="407" t="s">
        <v>324</v>
      </c>
      <c r="C24" s="408"/>
      <c r="D24" s="408"/>
      <c r="E24" s="408"/>
      <c r="F24" s="409"/>
      <c r="G24" s="144">
        <v>1</v>
      </c>
      <c r="H24" s="140">
        <v>257.24</v>
      </c>
      <c r="I24" s="87">
        <f>H24*G24</f>
        <v>257.24</v>
      </c>
    </row>
    <row r="25" spans="1:11" x14ac:dyDescent="0.25">
      <c r="A25" s="83">
        <v>2</v>
      </c>
      <c r="B25" s="417" t="s">
        <v>325</v>
      </c>
      <c r="C25" s="418"/>
      <c r="D25" s="418"/>
      <c r="E25" s="418"/>
      <c r="F25" s="418"/>
      <c r="G25" s="146">
        <v>1</v>
      </c>
      <c r="H25" s="145">
        <v>150</v>
      </c>
      <c r="I25" s="87">
        <f>H25*G25</f>
        <v>150</v>
      </c>
    </row>
    <row r="26" spans="1:11" x14ac:dyDescent="0.25">
      <c r="A26" s="83">
        <v>3</v>
      </c>
      <c r="B26" s="417" t="s">
        <v>326</v>
      </c>
      <c r="C26" s="418"/>
      <c r="D26" s="418"/>
      <c r="E26" s="418"/>
      <c r="F26" s="419"/>
      <c r="G26" s="146">
        <v>1</v>
      </c>
      <c r="H26" s="145">
        <v>220</v>
      </c>
      <c r="I26" s="87">
        <f t="shared" ref="I26:I27" si="1">H26*G26</f>
        <v>220</v>
      </c>
    </row>
    <row r="27" spans="1:11" x14ac:dyDescent="0.25">
      <c r="A27" s="83"/>
      <c r="B27" s="417"/>
      <c r="C27" s="418"/>
      <c r="D27" s="418"/>
      <c r="E27" s="418"/>
      <c r="F27" s="419"/>
      <c r="G27" s="146"/>
      <c r="H27" s="145"/>
      <c r="I27" s="87">
        <f t="shared" si="1"/>
        <v>0</v>
      </c>
    </row>
    <row r="28" spans="1:11" x14ac:dyDescent="0.25">
      <c r="A28" s="83"/>
      <c r="B28" s="417"/>
      <c r="C28" s="418"/>
      <c r="D28" s="418"/>
      <c r="E28" s="418"/>
      <c r="F28" s="419"/>
      <c r="G28" s="146"/>
      <c r="H28" s="147"/>
      <c r="I28" s="87"/>
    </row>
    <row r="29" spans="1:11" x14ac:dyDescent="0.25">
      <c r="A29" s="83"/>
      <c r="B29" s="458"/>
      <c r="C29" s="459"/>
      <c r="D29" s="459"/>
      <c r="E29" s="459"/>
      <c r="F29" s="459"/>
      <c r="G29" s="146"/>
      <c r="H29" s="147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47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47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47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47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47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  <c r="L37" s="88"/>
    </row>
    <row r="38" spans="1:12" x14ac:dyDescent="0.25">
      <c r="A38" s="455" t="s">
        <v>229</v>
      </c>
      <c r="B38" s="423"/>
      <c r="C38" s="423"/>
      <c r="D38" s="423"/>
      <c r="E38" s="423"/>
      <c r="F38" s="423"/>
      <c r="G38" s="423"/>
      <c r="H38" s="424"/>
      <c r="I38" s="141">
        <f>SUM(I24:I37)</f>
        <v>627.24</v>
      </c>
      <c r="L38" s="88"/>
    </row>
    <row r="39" spans="1:12" x14ac:dyDescent="0.25">
      <c r="A39" s="422" t="s">
        <v>230</v>
      </c>
      <c r="B39" s="423"/>
      <c r="C39" s="423"/>
      <c r="D39" s="423"/>
      <c r="E39" s="423"/>
      <c r="F39" s="423"/>
      <c r="G39" s="423"/>
      <c r="H39" s="424"/>
      <c r="I39" s="142">
        <f>ROUND((I38*0.15),2)</f>
        <v>94.09</v>
      </c>
      <c r="L39" s="88"/>
    </row>
    <row r="40" spans="1:12" x14ac:dyDescent="0.25">
      <c r="A40" s="422" t="s">
        <v>231</v>
      </c>
      <c r="B40" s="423"/>
      <c r="C40" s="423"/>
      <c r="D40" s="423"/>
      <c r="E40" s="423"/>
      <c r="F40" s="423"/>
      <c r="G40" s="423"/>
      <c r="H40" s="424"/>
      <c r="I40" s="89">
        <f>I38+I39</f>
        <v>721.33</v>
      </c>
    </row>
    <row r="41" spans="1:12" x14ac:dyDescent="0.25">
      <c r="A41" s="401" t="s">
        <v>163</v>
      </c>
      <c r="B41" s="402"/>
      <c r="C41" s="402"/>
      <c r="D41" s="402"/>
      <c r="E41" s="402"/>
      <c r="F41" s="402"/>
      <c r="G41" s="402"/>
      <c r="H41" s="402"/>
      <c r="I41" s="403"/>
    </row>
    <row r="42" spans="1:12" x14ac:dyDescent="0.25">
      <c r="A42" s="78" t="s">
        <v>164</v>
      </c>
      <c r="B42" s="404" t="s">
        <v>165</v>
      </c>
      <c r="C42" s="405"/>
      <c r="D42" s="406"/>
      <c r="E42" s="404" t="s">
        <v>147</v>
      </c>
      <c r="F42" s="406"/>
      <c r="G42" s="80" t="s">
        <v>149</v>
      </c>
      <c r="H42" s="81" t="s">
        <v>150</v>
      </c>
      <c r="I42" s="82" t="s">
        <v>151</v>
      </c>
    </row>
    <row r="43" spans="1:12" x14ac:dyDescent="0.25">
      <c r="A43" s="83">
        <v>1</v>
      </c>
      <c r="B43" s="425" t="s">
        <v>166</v>
      </c>
      <c r="C43" s="426"/>
      <c r="D43" s="427"/>
      <c r="E43" s="410" t="s">
        <v>167</v>
      </c>
      <c r="F43" s="411"/>
      <c r="G43" s="115"/>
      <c r="H43" s="113">
        <v>450</v>
      </c>
      <c r="I43" s="90">
        <f>SUM(G43*H43)</f>
        <v>0</v>
      </c>
    </row>
    <row r="44" spans="1:12" x14ac:dyDescent="0.25">
      <c r="A44" s="83">
        <v>2</v>
      </c>
      <c r="B44" s="395" t="s">
        <v>168</v>
      </c>
      <c r="C44" s="396"/>
      <c r="D44" s="397"/>
      <c r="E44" s="420" t="s">
        <v>167</v>
      </c>
      <c r="F44" s="421"/>
      <c r="G44" s="84">
        <v>4.5</v>
      </c>
      <c r="H44" s="114">
        <v>350</v>
      </c>
      <c r="I44" s="87">
        <f t="shared" ref="I44:I48" si="2">SUM(G44*H44)</f>
        <v>1575</v>
      </c>
    </row>
    <row r="45" spans="1:12" x14ac:dyDescent="0.25">
      <c r="A45" s="83">
        <v>3</v>
      </c>
      <c r="B45" s="395" t="s">
        <v>169</v>
      </c>
      <c r="C45" s="396"/>
      <c r="D45" s="397"/>
      <c r="E45" s="420" t="s">
        <v>167</v>
      </c>
      <c r="F45" s="421"/>
      <c r="G45" s="84"/>
      <c r="H45" s="114">
        <v>300</v>
      </c>
      <c r="I45" s="87">
        <f t="shared" si="2"/>
        <v>0</v>
      </c>
    </row>
    <row r="46" spans="1:12" x14ac:dyDescent="0.25">
      <c r="A46" s="83">
        <v>4</v>
      </c>
      <c r="B46" s="395" t="s">
        <v>170</v>
      </c>
      <c r="C46" s="396"/>
      <c r="D46" s="397"/>
      <c r="E46" s="420" t="s">
        <v>167</v>
      </c>
      <c r="F46" s="421"/>
      <c r="G46" s="84">
        <v>4.5</v>
      </c>
      <c r="H46" s="114">
        <v>200</v>
      </c>
      <c r="I46" s="87">
        <f t="shared" si="2"/>
        <v>900</v>
      </c>
    </row>
    <row r="47" spans="1:12" x14ac:dyDescent="0.25">
      <c r="A47" s="83">
        <v>5</v>
      </c>
      <c r="B47" s="395" t="s">
        <v>171</v>
      </c>
      <c r="C47" s="396"/>
      <c r="D47" s="397"/>
      <c r="E47" s="420" t="s">
        <v>167</v>
      </c>
      <c r="F47" s="421"/>
      <c r="G47" s="84"/>
      <c r="H47" s="116">
        <v>200</v>
      </c>
      <c r="I47" s="87">
        <f t="shared" si="2"/>
        <v>0</v>
      </c>
    </row>
    <row r="48" spans="1:12" x14ac:dyDescent="0.25">
      <c r="A48" s="83">
        <v>6</v>
      </c>
      <c r="B48" s="395" t="s">
        <v>172</v>
      </c>
      <c r="C48" s="396"/>
      <c r="D48" s="397"/>
      <c r="E48" s="420" t="s">
        <v>167</v>
      </c>
      <c r="F48" s="421"/>
      <c r="G48" s="84"/>
      <c r="H48" s="116">
        <v>140</v>
      </c>
      <c r="I48" s="87">
        <f t="shared" si="2"/>
        <v>0</v>
      </c>
    </row>
    <row r="49" spans="1:12" x14ac:dyDescent="0.25">
      <c r="A49" s="83"/>
      <c r="B49" s="395"/>
      <c r="C49" s="396"/>
      <c r="D49" s="397"/>
      <c r="E49" s="91"/>
      <c r="F49" s="58"/>
      <c r="G49" s="58"/>
      <c r="H49" s="74"/>
      <c r="I49" s="87"/>
    </row>
    <row r="50" spans="1:12" x14ac:dyDescent="0.25">
      <c r="A50" s="72"/>
      <c r="B50" s="395"/>
      <c r="C50" s="396"/>
      <c r="D50" s="397"/>
      <c r="F50" s="58"/>
      <c r="G50" s="58"/>
      <c r="H50" s="74"/>
      <c r="I50" s="87"/>
    </row>
    <row r="51" spans="1:12" x14ac:dyDescent="0.25">
      <c r="A51" s="92"/>
      <c r="B51" s="398"/>
      <c r="C51" s="399"/>
      <c r="D51" s="400"/>
      <c r="E51" s="60"/>
      <c r="F51" s="61"/>
      <c r="G51" s="58"/>
      <c r="H51" s="76"/>
      <c r="I51" s="87"/>
    </row>
    <row r="52" spans="1:12" x14ac:dyDescent="0.25">
      <c r="A52" s="422" t="s">
        <v>173</v>
      </c>
      <c r="B52" s="423"/>
      <c r="C52" s="423"/>
      <c r="D52" s="423"/>
      <c r="E52" s="423"/>
      <c r="F52" s="423"/>
      <c r="G52" s="423"/>
      <c r="H52" s="424"/>
      <c r="I52" s="93">
        <f>SUM(I43:I51)</f>
        <v>2475</v>
      </c>
    </row>
    <row r="53" spans="1:12" x14ac:dyDescent="0.25">
      <c r="A53" s="401" t="s">
        <v>174</v>
      </c>
      <c r="B53" s="402"/>
      <c r="C53" s="402"/>
      <c r="D53" s="402"/>
      <c r="E53" s="402"/>
      <c r="F53" s="402"/>
      <c r="G53" s="402"/>
      <c r="H53" s="402"/>
      <c r="I53" s="403"/>
    </row>
    <row r="54" spans="1:12" x14ac:dyDescent="0.25">
      <c r="A54" s="78" t="s">
        <v>175</v>
      </c>
      <c r="B54" s="404" t="s">
        <v>176</v>
      </c>
      <c r="C54" s="405"/>
      <c r="D54" s="406"/>
      <c r="E54" s="404" t="s">
        <v>177</v>
      </c>
      <c r="F54" s="406"/>
      <c r="G54" s="94" t="s">
        <v>178</v>
      </c>
      <c r="H54" s="94" t="s">
        <v>150</v>
      </c>
      <c r="I54" s="95" t="s">
        <v>151</v>
      </c>
    </row>
    <row r="55" spans="1:12" x14ac:dyDescent="0.25">
      <c r="A55" s="83">
        <v>1</v>
      </c>
      <c r="B55" s="407" t="s">
        <v>327</v>
      </c>
      <c r="C55" s="408"/>
      <c r="D55" s="409"/>
      <c r="E55" s="410"/>
      <c r="F55" s="411"/>
      <c r="G55" s="84"/>
      <c r="H55" s="96"/>
      <c r="I55" s="87"/>
    </row>
    <row r="56" spans="1:12" x14ac:dyDescent="0.25">
      <c r="A56" s="83"/>
      <c r="B56" s="417" t="s">
        <v>328</v>
      </c>
      <c r="C56" s="418"/>
      <c r="D56" s="419"/>
      <c r="E56" s="420">
        <v>2</v>
      </c>
      <c r="F56" s="421"/>
      <c r="G56" s="84">
        <v>20.8</v>
      </c>
      <c r="H56" s="96">
        <v>5</v>
      </c>
      <c r="I56" s="87">
        <f>H56*G56</f>
        <v>104</v>
      </c>
    </row>
    <row r="57" spans="1:12" x14ac:dyDescent="0.25">
      <c r="A57" s="97"/>
      <c r="B57" s="412"/>
      <c r="C57" s="413"/>
      <c r="D57" s="414"/>
      <c r="E57" s="415"/>
      <c r="F57" s="416"/>
      <c r="G57" s="84"/>
      <c r="H57" s="96"/>
      <c r="I57" s="87"/>
    </row>
    <row r="58" spans="1:12" x14ac:dyDescent="0.25">
      <c r="A58" s="422" t="s">
        <v>181</v>
      </c>
      <c r="B58" s="423"/>
      <c r="C58" s="423"/>
      <c r="D58" s="423"/>
      <c r="E58" s="423"/>
      <c r="F58" s="423"/>
      <c r="G58" s="423"/>
      <c r="H58" s="424"/>
      <c r="I58" s="98">
        <f>SUM(I55:I57)</f>
        <v>104</v>
      </c>
    </row>
    <row r="59" spans="1:12" x14ac:dyDescent="0.25">
      <c r="A59" s="99"/>
      <c r="B59" s="100"/>
      <c r="C59" s="100"/>
      <c r="D59" s="100"/>
      <c r="E59" s="100"/>
      <c r="F59" s="101"/>
      <c r="G59" s="102"/>
      <c r="H59" s="102"/>
      <c r="I59" s="103"/>
      <c r="L59" s="55"/>
    </row>
    <row r="60" spans="1:12" x14ac:dyDescent="0.25">
      <c r="A60" s="390"/>
      <c r="B60" s="391"/>
      <c r="C60" s="391"/>
      <c r="D60" s="391"/>
      <c r="E60" s="391"/>
      <c r="F60" s="104"/>
      <c r="G60" s="394" t="s">
        <v>182</v>
      </c>
      <c r="H60" s="391"/>
      <c r="I60" s="105">
        <f>I58+I52+I40</f>
        <v>3300.33</v>
      </c>
    </row>
    <row r="61" spans="1:12" x14ac:dyDescent="0.25">
      <c r="A61" s="390"/>
      <c r="B61" s="391"/>
      <c r="C61" s="391"/>
      <c r="D61" s="391"/>
      <c r="E61" s="391"/>
      <c r="F61" s="58"/>
      <c r="G61" s="106"/>
      <c r="H61" s="107"/>
      <c r="I61" s="108"/>
    </row>
    <row r="62" spans="1:12" ht="15.75" thickBot="1" x14ac:dyDescent="0.3">
      <c r="A62" s="390"/>
      <c r="B62" s="391"/>
      <c r="C62" s="391"/>
      <c r="D62" s="391"/>
      <c r="E62" s="391"/>
      <c r="F62" s="58"/>
      <c r="G62" s="444" t="s">
        <v>183</v>
      </c>
      <c r="H62" s="445"/>
      <c r="I62" s="117">
        <f>I60+I61</f>
        <v>3300.33</v>
      </c>
    </row>
    <row r="63" spans="1:12" ht="16.5" thickTop="1" thickBot="1" x14ac:dyDescent="0.3">
      <c r="A63" s="109"/>
      <c r="B63" s="110"/>
      <c r="C63" s="392"/>
      <c r="D63" s="393"/>
      <c r="E63" s="393"/>
      <c r="F63" s="393"/>
      <c r="G63" s="111"/>
      <c r="H63" s="111"/>
      <c r="I63" s="112"/>
    </row>
    <row r="65" spans="1:2" x14ac:dyDescent="0.25">
      <c r="A65" s="55"/>
      <c r="B65" s="55"/>
    </row>
  </sheetData>
  <mergeCells count="76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FFFF00"/>
  </sheetPr>
  <dimension ref="A1:M65"/>
  <sheetViews>
    <sheetView topLeftCell="A22" workbookViewId="0">
      <selection activeCell="M45" sqref="M45"/>
    </sheetView>
  </sheetViews>
  <sheetFormatPr defaultRowHeight="15" x14ac:dyDescent="0.25"/>
  <cols>
    <col min="1" max="1" width="12" bestFit="1" customWidth="1"/>
    <col min="4" max="4" width="20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>
        <v>28</v>
      </c>
      <c r="I9" s="442"/>
    </row>
    <row r="10" spans="1:13" x14ac:dyDescent="0.25">
      <c r="A10" s="57" t="s">
        <v>130</v>
      </c>
      <c r="B10" s="55"/>
      <c r="D10" s="143"/>
      <c r="E10" s="58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D11" s="143"/>
      <c r="E11" s="58"/>
      <c r="F11" s="428" t="s">
        <v>133</v>
      </c>
      <c r="G11" s="429"/>
      <c r="H11" s="430" t="e">
        <f>#REF!</f>
        <v>#REF!</v>
      </c>
      <c r="I11" s="431"/>
    </row>
    <row r="12" spans="1:13" x14ac:dyDescent="0.25">
      <c r="A12" s="57" t="s">
        <v>135</v>
      </c>
      <c r="B12" s="55"/>
      <c r="D12" s="143"/>
      <c r="E12" s="58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D13" s="143"/>
      <c r="E13" s="58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D14" s="143"/>
      <c r="E14" s="58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434" t="s">
        <v>329</v>
      </c>
      <c r="B15" s="435"/>
      <c r="C15" s="435"/>
      <c r="D15" s="435"/>
      <c r="E15" s="435"/>
      <c r="F15" s="435"/>
      <c r="G15" s="435"/>
      <c r="H15" s="435"/>
      <c r="I15" s="436"/>
    </row>
    <row r="16" spans="1:13" ht="15.75" thickBot="1" x14ac:dyDescent="0.3">
      <c r="A16" s="437" t="s">
        <v>144</v>
      </c>
      <c r="B16" s="438"/>
      <c r="C16" s="438"/>
      <c r="D16" s="438"/>
      <c r="E16" s="438"/>
      <c r="F16" s="438"/>
      <c r="G16" s="438"/>
      <c r="H16" s="438"/>
      <c r="I16" s="439"/>
    </row>
    <row r="17" spans="1:11" x14ac:dyDescent="0.25">
      <c r="A17" s="62" t="s">
        <v>145</v>
      </c>
      <c r="B17" s="452" t="s">
        <v>228</v>
      </c>
      <c r="C17" s="453"/>
      <c r="D17" s="454"/>
      <c r="E17" s="128" t="s">
        <v>147</v>
      </c>
      <c r="F17" s="128" t="s">
        <v>148</v>
      </c>
      <c r="G17" s="128" t="s">
        <v>149</v>
      </c>
      <c r="H17" s="128" t="s">
        <v>150</v>
      </c>
      <c r="I17" s="129" t="s">
        <v>151</v>
      </c>
    </row>
    <row r="18" spans="1:11" x14ac:dyDescent="0.25">
      <c r="A18" s="67"/>
      <c r="B18" s="410"/>
      <c r="C18" s="432"/>
      <c r="D18" s="411"/>
      <c r="E18" s="68"/>
      <c r="F18" s="69"/>
      <c r="G18" s="68"/>
      <c r="H18" s="70"/>
      <c r="I18" s="71">
        <f>SUM(G18*H18)</f>
        <v>0</v>
      </c>
    </row>
    <row r="19" spans="1:11" x14ac:dyDescent="0.25">
      <c r="A19" s="72"/>
      <c r="B19" s="420"/>
      <c r="C19" s="359"/>
      <c r="D19" s="421"/>
      <c r="E19" s="73"/>
      <c r="F19" s="58"/>
      <c r="G19" s="73"/>
      <c r="H19" s="74"/>
      <c r="I19" s="71">
        <f t="shared" ref="I19:I20" si="0">SUM(G19*H19)</f>
        <v>0</v>
      </c>
    </row>
    <row r="20" spans="1:11" x14ac:dyDescent="0.25">
      <c r="A20" s="72"/>
      <c r="B20" s="415"/>
      <c r="C20" s="433"/>
      <c r="D20" s="416"/>
      <c r="E20" s="73"/>
      <c r="F20" s="58"/>
      <c r="G20" s="75"/>
      <c r="H20" s="76"/>
      <c r="I20" s="77">
        <f t="shared" si="0"/>
        <v>0</v>
      </c>
    </row>
    <row r="21" spans="1:11" x14ac:dyDescent="0.25">
      <c r="A21" s="422" t="s">
        <v>152</v>
      </c>
      <c r="B21" s="423"/>
      <c r="C21" s="423"/>
      <c r="D21" s="423"/>
      <c r="E21" s="423"/>
      <c r="F21" s="423"/>
      <c r="G21" s="423"/>
      <c r="H21" s="424"/>
      <c r="I21" s="71">
        <f>SUM(I18:I20)</f>
        <v>0</v>
      </c>
    </row>
    <row r="22" spans="1:11" x14ac:dyDescent="0.25">
      <c r="A22" s="401" t="s">
        <v>153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25">
      <c r="A23" s="78" t="s">
        <v>154</v>
      </c>
      <c r="B23" s="404" t="s">
        <v>228</v>
      </c>
      <c r="C23" s="405"/>
      <c r="D23" s="405"/>
      <c r="E23" s="405"/>
      <c r="F23" s="80"/>
      <c r="G23" s="136" t="s">
        <v>149</v>
      </c>
      <c r="H23" s="94" t="s">
        <v>150</v>
      </c>
      <c r="I23" s="95" t="s">
        <v>151</v>
      </c>
      <c r="K23" s="100"/>
    </row>
    <row r="24" spans="1:11" x14ac:dyDescent="0.25">
      <c r="A24" s="83">
        <v>1</v>
      </c>
      <c r="B24" s="407" t="s">
        <v>330</v>
      </c>
      <c r="C24" s="408"/>
      <c r="D24" s="408"/>
      <c r="E24" s="408"/>
      <c r="F24" s="409"/>
      <c r="G24" s="144">
        <v>1</v>
      </c>
      <c r="H24" s="140">
        <v>240.46</v>
      </c>
      <c r="I24" s="87">
        <f>H24*G24</f>
        <v>240.46</v>
      </c>
    </row>
    <row r="25" spans="1:11" x14ac:dyDescent="0.25">
      <c r="A25" s="83">
        <v>2</v>
      </c>
      <c r="B25" s="417" t="s">
        <v>331</v>
      </c>
      <c r="C25" s="418"/>
      <c r="D25" s="418"/>
      <c r="E25" s="418"/>
      <c r="F25" s="418"/>
      <c r="G25" s="146">
        <v>1</v>
      </c>
      <c r="H25" s="145">
        <v>182.1</v>
      </c>
      <c r="I25" s="87">
        <f>H25*G25</f>
        <v>182.1</v>
      </c>
    </row>
    <row r="26" spans="1:11" x14ac:dyDescent="0.25">
      <c r="A26" s="83"/>
      <c r="B26" s="417"/>
      <c r="C26" s="418"/>
      <c r="D26" s="418"/>
      <c r="E26" s="418"/>
      <c r="F26" s="419"/>
      <c r="G26" s="146"/>
      <c r="H26" s="145"/>
      <c r="I26" s="87"/>
    </row>
    <row r="27" spans="1:11" x14ac:dyDescent="0.25">
      <c r="A27" s="83"/>
      <c r="B27" s="417"/>
      <c r="C27" s="418"/>
      <c r="D27" s="418"/>
      <c r="E27" s="418"/>
      <c r="F27" s="419"/>
      <c r="G27" s="146"/>
      <c r="H27" s="145"/>
      <c r="I27" s="87"/>
    </row>
    <row r="28" spans="1:11" x14ac:dyDescent="0.25">
      <c r="A28" s="83"/>
      <c r="B28" s="417"/>
      <c r="C28" s="418"/>
      <c r="D28" s="418"/>
      <c r="E28" s="418"/>
      <c r="F28" s="419"/>
      <c r="G28" s="146"/>
      <c r="H28" s="147"/>
      <c r="I28" s="87"/>
    </row>
    <row r="29" spans="1:11" x14ac:dyDescent="0.25">
      <c r="A29" s="83"/>
      <c r="B29" s="458"/>
      <c r="C29" s="459"/>
      <c r="D29" s="459"/>
      <c r="E29" s="459"/>
      <c r="F29" s="459"/>
      <c r="G29" s="146"/>
      <c r="H29" s="147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47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47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47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47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47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  <c r="L37" s="88"/>
    </row>
    <row r="38" spans="1:12" x14ac:dyDescent="0.25">
      <c r="A38" s="455" t="s">
        <v>229</v>
      </c>
      <c r="B38" s="423"/>
      <c r="C38" s="423"/>
      <c r="D38" s="423"/>
      <c r="E38" s="423"/>
      <c r="F38" s="423"/>
      <c r="G38" s="423"/>
      <c r="H38" s="424"/>
      <c r="I38" s="141">
        <f>SUM(I24:I37)</f>
        <v>422.56</v>
      </c>
      <c r="L38" s="88"/>
    </row>
    <row r="39" spans="1:12" x14ac:dyDescent="0.25">
      <c r="A39" s="422" t="s">
        <v>230</v>
      </c>
      <c r="B39" s="423"/>
      <c r="C39" s="423"/>
      <c r="D39" s="423"/>
      <c r="E39" s="423"/>
      <c r="F39" s="423"/>
      <c r="G39" s="423"/>
      <c r="H39" s="424"/>
      <c r="I39" s="142">
        <f>ROUND((I38*0.15),2)</f>
        <v>63.38</v>
      </c>
      <c r="L39" s="88"/>
    </row>
    <row r="40" spans="1:12" x14ac:dyDescent="0.25">
      <c r="A40" s="422" t="s">
        <v>231</v>
      </c>
      <c r="B40" s="423"/>
      <c r="C40" s="423"/>
      <c r="D40" s="423"/>
      <c r="E40" s="423"/>
      <c r="F40" s="423"/>
      <c r="G40" s="423"/>
      <c r="H40" s="424"/>
      <c r="I40" s="89">
        <f>I38+I39</f>
        <v>485.94</v>
      </c>
    </row>
    <row r="41" spans="1:12" x14ac:dyDescent="0.25">
      <c r="A41" s="401" t="s">
        <v>163</v>
      </c>
      <c r="B41" s="402"/>
      <c r="C41" s="402"/>
      <c r="D41" s="402"/>
      <c r="E41" s="402"/>
      <c r="F41" s="402"/>
      <c r="G41" s="402"/>
      <c r="H41" s="402"/>
      <c r="I41" s="403"/>
    </row>
    <row r="42" spans="1:12" x14ac:dyDescent="0.25">
      <c r="A42" s="78" t="s">
        <v>164</v>
      </c>
      <c r="B42" s="404" t="s">
        <v>165</v>
      </c>
      <c r="C42" s="405"/>
      <c r="D42" s="406"/>
      <c r="E42" s="404" t="s">
        <v>147</v>
      </c>
      <c r="F42" s="406"/>
      <c r="G42" s="80" t="s">
        <v>149</v>
      </c>
      <c r="H42" s="81" t="s">
        <v>150</v>
      </c>
      <c r="I42" s="82" t="s">
        <v>151</v>
      </c>
    </row>
    <row r="43" spans="1:12" x14ac:dyDescent="0.25">
      <c r="A43" s="83">
        <v>1</v>
      </c>
      <c r="B43" s="425" t="s">
        <v>166</v>
      </c>
      <c r="C43" s="426"/>
      <c r="D43" s="427"/>
      <c r="E43" s="410" t="s">
        <v>167</v>
      </c>
      <c r="F43" s="411"/>
      <c r="G43" s="115"/>
      <c r="H43" s="113">
        <v>450</v>
      </c>
      <c r="I43" s="90">
        <f>SUM(G43*H43)</f>
        <v>0</v>
      </c>
    </row>
    <row r="44" spans="1:12" x14ac:dyDescent="0.25">
      <c r="A44" s="83">
        <v>2</v>
      </c>
      <c r="B44" s="395" t="s">
        <v>168</v>
      </c>
      <c r="C44" s="396"/>
      <c r="D44" s="397"/>
      <c r="E44" s="420" t="s">
        <v>167</v>
      </c>
      <c r="F44" s="421"/>
      <c r="G44" s="84">
        <v>3.5</v>
      </c>
      <c r="H44" s="114">
        <v>350</v>
      </c>
      <c r="I44" s="87">
        <f t="shared" ref="I44:I48" si="1">SUM(G44*H44)</f>
        <v>1225</v>
      </c>
    </row>
    <row r="45" spans="1:12" x14ac:dyDescent="0.25">
      <c r="A45" s="83">
        <v>3</v>
      </c>
      <c r="B45" s="395" t="s">
        <v>169</v>
      </c>
      <c r="C45" s="396"/>
      <c r="D45" s="397"/>
      <c r="E45" s="420" t="s">
        <v>167</v>
      </c>
      <c r="F45" s="421"/>
      <c r="G45" s="84"/>
      <c r="H45" s="114">
        <v>300</v>
      </c>
      <c r="I45" s="87">
        <f t="shared" si="1"/>
        <v>0</v>
      </c>
    </row>
    <row r="46" spans="1:12" x14ac:dyDescent="0.25">
      <c r="A46" s="83">
        <v>4</v>
      </c>
      <c r="B46" s="395" t="s">
        <v>170</v>
      </c>
      <c r="C46" s="396"/>
      <c r="D46" s="397"/>
      <c r="E46" s="420" t="s">
        <v>167</v>
      </c>
      <c r="F46" s="421"/>
      <c r="G46" s="84">
        <v>3.5</v>
      </c>
      <c r="H46" s="114">
        <v>200</v>
      </c>
      <c r="I46" s="87">
        <f t="shared" si="1"/>
        <v>700</v>
      </c>
    </row>
    <row r="47" spans="1:12" x14ac:dyDescent="0.25">
      <c r="A47" s="83">
        <v>5</v>
      </c>
      <c r="B47" s="395" t="s">
        <v>171</v>
      </c>
      <c r="C47" s="396"/>
      <c r="D47" s="397"/>
      <c r="E47" s="420" t="s">
        <v>167</v>
      </c>
      <c r="F47" s="421"/>
      <c r="G47" s="84"/>
      <c r="H47" s="116">
        <v>200</v>
      </c>
      <c r="I47" s="87">
        <f t="shared" si="1"/>
        <v>0</v>
      </c>
    </row>
    <row r="48" spans="1:12" x14ac:dyDescent="0.25">
      <c r="A48" s="83">
        <v>6</v>
      </c>
      <c r="B48" s="395" t="s">
        <v>172</v>
      </c>
      <c r="C48" s="396"/>
      <c r="D48" s="397"/>
      <c r="E48" s="420" t="s">
        <v>167</v>
      </c>
      <c r="F48" s="421"/>
      <c r="G48" s="84"/>
      <c r="H48" s="116">
        <v>140</v>
      </c>
      <c r="I48" s="87">
        <f t="shared" si="1"/>
        <v>0</v>
      </c>
    </row>
    <row r="49" spans="1:12" x14ac:dyDescent="0.25">
      <c r="A49" s="83"/>
      <c r="B49" s="395"/>
      <c r="C49" s="396"/>
      <c r="D49" s="397"/>
      <c r="E49" s="91"/>
      <c r="F49" s="58"/>
      <c r="G49" s="58"/>
      <c r="H49" s="74"/>
      <c r="I49" s="87"/>
    </row>
    <row r="50" spans="1:12" x14ac:dyDescent="0.25">
      <c r="A50" s="72"/>
      <c r="B50" s="395"/>
      <c r="C50" s="396"/>
      <c r="D50" s="397"/>
      <c r="F50" s="58"/>
      <c r="G50" s="58"/>
      <c r="H50" s="74"/>
      <c r="I50" s="87"/>
    </row>
    <row r="51" spans="1:12" x14ac:dyDescent="0.25">
      <c r="A51" s="92"/>
      <c r="B51" s="398"/>
      <c r="C51" s="399"/>
      <c r="D51" s="400"/>
      <c r="E51" s="60"/>
      <c r="F51" s="61"/>
      <c r="G51" s="58"/>
      <c r="H51" s="76"/>
      <c r="I51" s="87"/>
    </row>
    <row r="52" spans="1:12" x14ac:dyDescent="0.25">
      <c r="A52" s="422" t="s">
        <v>173</v>
      </c>
      <c r="B52" s="423"/>
      <c r="C52" s="423"/>
      <c r="D52" s="423"/>
      <c r="E52" s="423"/>
      <c r="F52" s="423"/>
      <c r="G52" s="423"/>
      <c r="H52" s="424"/>
      <c r="I52" s="93">
        <f>SUM(I43:I51)</f>
        <v>1925</v>
      </c>
    </row>
    <row r="53" spans="1:12" x14ac:dyDescent="0.25">
      <c r="A53" s="401" t="s">
        <v>174</v>
      </c>
      <c r="B53" s="402"/>
      <c r="C53" s="402"/>
      <c r="D53" s="402"/>
      <c r="E53" s="402"/>
      <c r="F53" s="402"/>
      <c r="G53" s="402"/>
      <c r="H53" s="402"/>
      <c r="I53" s="403"/>
    </row>
    <row r="54" spans="1:12" x14ac:dyDescent="0.25">
      <c r="A54" s="78" t="s">
        <v>175</v>
      </c>
      <c r="B54" s="404" t="s">
        <v>176</v>
      </c>
      <c r="C54" s="405"/>
      <c r="D54" s="406"/>
      <c r="E54" s="404" t="s">
        <v>177</v>
      </c>
      <c r="F54" s="406"/>
      <c r="G54" s="94" t="s">
        <v>178</v>
      </c>
      <c r="H54" s="94" t="s">
        <v>150</v>
      </c>
      <c r="I54" s="95" t="s">
        <v>151</v>
      </c>
    </row>
    <row r="55" spans="1:12" x14ac:dyDescent="0.25">
      <c r="A55" s="83">
        <v>1</v>
      </c>
      <c r="B55" s="407" t="s">
        <v>332</v>
      </c>
      <c r="C55" s="408"/>
      <c r="D55" s="409"/>
      <c r="E55" s="410"/>
      <c r="F55" s="411"/>
      <c r="G55" s="84"/>
      <c r="H55" s="96"/>
      <c r="I55" s="87"/>
    </row>
    <row r="56" spans="1:12" x14ac:dyDescent="0.25">
      <c r="A56" s="83"/>
      <c r="B56" s="417" t="s">
        <v>328</v>
      </c>
      <c r="C56" s="418"/>
      <c r="D56" s="419"/>
      <c r="E56" s="420">
        <v>1</v>
      </c>
      <c r="F56" s="421"/>
      <c r="G56" s="84">
        <v>29.2</v>
      </c>
      <c r="H56" s="96">
        <v>5</v>
      </c>
      <c r="I56" s="87">
        <f>H56*G56</f>
        <v>146</v>
      </c>
    </row>
    <row r="57" spans="1:12" x14ac:dyDescent="0.25">
      <c r="A57" s="97"/>
      <c r="B57" s="412"/>
      <c r="C57" s="413"/>
      <c r="D57" s="414"/>
      <c r="E57" s="415"/>
      <c r="F57" s="416"/>
      <c r="G57" s="84"/>
      <c r="H57" s="96"/>
      <c r="I57" s="87"/>
    </row>
    <row r="58" spans="1:12" x14ac:dyDescent="0.25">
      <c r="A58" s="422" t="s">
        <v>181</v>
      </c>
      <c r="B58" s="423"/>
      <c r="C58" s="423"/>
      <c r="D58" s="423"/>
      <c r="E58" s="423"/>
      <c r="F58" s="423"/>
      <c r="G58" s="423"/>
      <c r="H58" s="424"/>
      <c r="I58" s="98">
        <f>SUM(I55:I57)</f>
        <v>146</v>
      </c>
    </row>
    <row r="59" spans="1:12" x14ac:dyDescent="0.25">
      <c r="A59" s="99"/>
      <c r="B59" s="100"/>
      <c r="C59" s="100"/>
      <c r="D59" s="100"/>
      <c r="E59" s="100"/>
      <c r="F59" s="101"/>
      <c r="G59" s="102"/>
      <c r="H59" s="102"/>
      <c r="I59" s="103"/>
      <c r="L59" s="55"/>
    </row>
    <row r="60" spans="1:12" x14ac:dyDescent="0.25">
      <c r="A60" s="390"/>
      <c r="B60" s="391"/>
      <c r="C60" s="391"/>
      <c r="D60" s="391"/>
      <c r="E60" s="391"/>
      <c r="F60" s="104"/>
      <c r="G60" s="394" t="s">
        <v>182</v>
      </c>
      <c r="H60" s="391"/>
      <c r="I60" s="105">
        <f>I58+I52+I40</f>
        <v>2556.94</v>
      </c>
    </row>
    <row r="61" spans="1:12" x14ac:dyDescent="0.25">
      <c r="A61" s="390"/>
      <c r="B61" s="391"/>
      <c r="C61" s="391"/>
      <c r="D61" s="391"/>
      <c r="E61" s="391"/>
      <c r="F61" s="58"/>
      <c r="G61" s="106"/>
      <c r="H61" s="107"/>
      <c r="I61" s="108"/>
    </row>
    <row r="62" spans="1:12" ht="15.75" thickBot="1" x14ac:dyDescent="0.3">
      <c r="A62" s="390"/>
      <c r="B62" s="391"/>
      <c r="C62" s="391"/>
      <c r="D62" s="391"/>
      <c r="E62" s="391"/>
      <c r="F62" s="58"/>
      <c r="G62" s="444" t="s">
        <v>183</v>
      </c>
      <c r="H62" s="445"/>
      <c r="I62" s="117">
        <f>I60+I61</f>
        <v>2556.94</v>
      </c>
    </row>
    <row r="63" spans="1:12" ht="16.5" thickTop="1" thickBot="1" x14ac:dyDescent="0.3">
      <c r="A63" s="109"/>
      <c r="B63" s="110"/>
      <c r="C63" s="392"/>
      <c r="D63" s="393"/>
      <c r="E63" s="393"/>
      <c r="F63" s="393"/>
      <c r="G63" s="111"/>
      <c r="H63" s="111"/>
      <c r="I63" s="112"/>
    </row>
    <row r="65" spans="1:2" x14ac:dyDescent="0.25">
      <c r="A65" s="55"/>
      <c r="B65" s="55"/>
    </row>
  </sheetData>
  <mergeCells count="76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FFFF00"/>
  </sheetPr>
  <dimension ref="A1:M65"/>
  <sheetViews>
    <sheetView topLeftCell="A22" workbookViewId="0">
      <selection activeCell="M45" sqref="M45"/>
    </sheetView>
  </sheetViews>
  <sheetFormatPr defaultRowHeight="15" x14ac:dyDescent="0.25"/>
  <cols>
    <col min="1" max="1" width="12" bestFit="1" customWidth="1"/>
    <col min="4" max="4" width="25.570312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>
        <v>29</v>
      </c>
      <c r="I9" s="442"/>
    </row>
    <row r="10" spans="1:13" x14ac:dyDescent="0.25">
      <c r="A10" s="57" t="s">
        <v>130</v>
      </c>
      <c r="B10" s="55"/>
      <c r="D10" s="143"/>
      <c r="E10" s="58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D11" s="143"/>
      <c r="E11" s="58"/>
      <c r="F11" s="428" t="s">
        <v>133</v>
      </c>
      <c r="G11" s="429"/>
      <c r="H11" s="430" t="e">
        <f>#REF!</f>
        <v>#REF!</v>
      </c>
      <c r="I11" s="431"/>
    </row>
    <row r="12" spans="1:13" x14ac:dyDescent="0.25">
      <c r="A12" s="57" t="s">
        <v>135</v>
      </c>
      <c r="B12" s="55"/>
      <c r="D12" s="143"/>
      <c r="E12" s="58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D13" s="143"/>
      <c r="E13" s="58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D14" s="143"/>
      <c r="E14" s="58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434" t="s">
        <v>333</v>
      </c>
      <c r="B15" s="435"/>
      <c r="C15" s="435"/>
      <c r="D15" s="435"/>
      <c r="E15" s="435"/>
      <c r="F15" s="435"/>
      <c r="G15" s="435"/>
      <c r="H15" s="435"/>
      <c r="I15" s="436"/>
    </row>
    <row r="16" spans="1:13" ht="15.75" thickBot="1" x14ac:dyDescent="0.3">
      <c r="A16" s="437" t="s">
        <v>144</v>
      </c>
      <c r="B16" s="438"/>
      <c r="C16" s="438"/>
      <c r="D16" s="438"/>
      <c r="E16" s="438"/>
      <c r="F16" s="438"/>
      <c r="G16" s="438"/>
      <c r="H16" s="438"/>
      <c r="I16" s="439"/>
    </row>
    <row r="17" spans="1:11" x14ac:dyDescent="0.25">
      <c r="A17" s="62" t="s">
        <v>145</v>
      </c>
      <c r="B17" s="452" t="s">
        <v>228</v>
      </c>
      <c r="C17" s="453"/>
      <c r="D17" s="454"/>
      <c r="E17" s="128" t="s">
        <v>147</v>
      </c>
      <c r="F17" s="128" t="s">
        <v>148</v>
      </c>
      <c r="G17" s="128" t="s">
        <v>149</v>
      </c>
      <c r="H17" s="128" t="s">
        <v>150</v>
      </c>
      <c r="I17" s="129" t="s">
        <v>151</v>
      </c>
    </row>
    <row r="18" spans="1:11" x14ac:dyDescent="0.25">
      <c r="A18" s="67"/>
      <c r="B18" s="410"/>
      <c r="C18" s="432"/>
      <c r="D18" s="411"/>
      <c r="E18" s="68"/>
      <c r="F18" s="69"/>
      <c r="G18" s="68"/>
      <c r="H18" s="70"/>
      <c r="I18" s="71">
        <f>SUM(G18*H18)</f>
        <v>0</v>
      </c>
    </row>
    <row r="19" spans="1:11" x14ac:dyDescent="0.25">
      <c r="A19" s="72"/>
      <c r="B19" s="420"/>
      <c r="C19" s="359"/>
      <c r="D19" s="421"/>
      <c r="E19" s="73"/>
      <c r="F19" s="58"/>
      <c r="G19" s="73"/>
      <c r="H19" s="74"/>
      <c r="I19" s="71">
        <f t="shared" ref="I19:I20" si="0">SUM(G19*H19)</f>
        <v>0</v>
      </c>
    </row>
    <row r="20" spans="1:11" x14ac:dyDescent="0.25">
      <c r="A20" s="72"/>
      <c r="B20" s="415"/>
      <c r="C20" s="433"/>
      <c r="D20" s="416"/>
      <c r="E20" s="73"/>
      <c r="F20" s="58"/>
      <c r="G20" s="75"/>
      <c r="H20" s="76"/>
      <c r="I20" s="77">
        <f t="shared" si="0"/>
        <v>0</v>
      </c>
    </row>
    <row r="21" spans="1:11" x14ac:dyDescent="0.25">
      <c r="A21" s="422" t="s">
        <v>152</v>
      </c>
      <c r="B21" s="423"/>
      <c r="C21" s="423"/>
      <c r="D21" s="423"/>
      <c r="E21" s="423"/>
      <c r="F21" s="423"/>
      <c r="G21" s="423"/>
      <c r="H21" s="424"/>
      <c r="I21" s="71">
        <f>SUM(I18:I20)</f>
        <v>0</v>
      </c>
    </row>
    <row r="22" spans="1:11" x14ac:dyDescent="0.25">
      <c r="A22" s="401" t="s">
        <v>153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25">
      <c r="A23" s="78" t="s">
        <v>154</v>
      </c>
      <c r="B23" s="404" t="s">
        <v>228</v>
      </c>
      <c r="C23" s="405"/>
      <c r="D23" s="405"/>
      <c r="E23" s="405"/>
      <c r="F23" s="80"/>
      <c r="G23" s="136" t="s">
        <v>149</v>
      </c>
      <c r="H23" s="94" t="s">
        <v>150</v>
      </c>
      <c r="I23" s="95" t="s">
        <v>151</v>
      </c>
      <c r="K23" s="100"/>
    </row>
    <row r="24" spans="1:11" x14ac:dyDescent="0.25">
      <c r="A24" s="83">
        <v>1</v>
      </c>
      <c r="B24" s="407" t="s">
        <v>334</v>
      </c>
      <c r="C24" s="408"/>
      <c r="D24" s="408"/>
      <c r="E24" s="408"/>
      <c r="F24" s="409"/>
      <c r="G24" s="144">
        <v>2</v>
      </c>
      <c r="H24" s="140">
        <v>2282</v>
      </c>
      <c r="I24" s="87">
        <f>H24*G24</f>
        <v>4564</v>
      </c>
    </row>
    <row r="25" spans="1:11" x14ac:dyDescent="0.25">
      <c r="A25" s="83"/>
      <c r="B25" s="417"/>
      <c r="C25" s="418"/>
      <c r="D25" s="418"/>
      <c r="E25" s="418"/>
      <c r="F25" s="418"/>
      <c r="G25" s="146"/>
      <c r="H25" s="145"/>
      <c r="I25" s="87"/>
    </row>
    <row r="26" spans="1:11" x14ac:dyDescent="0.25">
      <c r="A26" s="83"/>
      <c r="B26" s="417"/>
      <c r="C26" s="418"/>
      <c r="D26" s="418"/>
      <c r="E26" s="418"/>
      <c r="F26" s="419"/>
      <c r="G26" s="146"/>
      <c r="H26" s="145"/>
      <c r="I26" s="87"/>
    </row>
    <row r="27" spans="1:11" x14ac:dyDescent="0.25">
      <c r="A27" s="83"/>
      <c r="B27" s="417"/>
      <c r="C27" s="418"/>
      <c r="D27" s="418"/>
      <c r="E27" s="418"/>
      <c r="F27" s="419"/>
      <c r="G27" s="146"/>
      <c r="H27" s="145"/>
      <c r="I27" s="87"/>
    </row>
    <row r="28" spans="1:11" x14ac:dyDescent="0.25">
      <c r="A28" s="83"/>
      <c r="B28" s="417"/>
      <c r="C28" s="418"/>
      <c r="D28" s="418"/>
      <c r="E28" s="418"/>
      <c r="F28" s="419"/>
      <c r="G28" s="146"/>
      <c r="H28" s="147"/>
      <c r="I28" s="87"/>
    </row>
    <row r="29" spans="1:11" x14ac:dyDescent="0.25">
      <c r="A29" s="83"/>
      <c r="B29" s="458"/>
      <c r="C29" s="459"/>
      <c r="D29" s="459"/>
      <c r="E29" s="459"/>
      <c r="F29" s="459"/>
      <c r="G29" s="146"/>
      <c r="H29" s="147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47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47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47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47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47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  <c r="L37" s="88"/>
    </row>
    <row r="38" spans="1:12" x14ac:dyDescent="0.25">
      <c r="A38" s="455" t="s">
        <v>229</v>
      </c>
      <c r="B38" s="423"/>
      <c r="C38" s="423"/>
      <c r="D38" s="423"/>
      <c r="E38" s="423"/>
      <c r="F38" s="423"/>
      <c r="G38" s="423"/>
      <c r="H38" s="424"/>
      <c r="I38" s="141">
        <f>SUM(I24:I37)</f>
        <v>4564</v>
      </c>
      <c r="L38" s="88"/>
    </row>
    <row r="39" spans="1:12" x14ac:dyDescent="0.25">
      <c r="A39" s="422" t="s">
        <v>230</v>
      </c>
      <c r="B39" s="423"/>
      <c r="C39" s="423"/>
      <c r="D39" s="423"/>
      <c r="E39" s="423"/>
      <c r="F39" s="423"/>
      <c r="G39" s="423"/>
      <c r="H39" s="424"/>
      <c r="I39" s="142">
        <f>ROUND((I38*0.15),2)</f>
        <v>684.6</v>
      </c>
      <c r="L39" s="88"/>
    </row>
    <row r="40" spans="1:12" x14ac:dyDescent="0.25">
      <c r="A40" s="422" t="s">
        <v>231</v>
      </c>
      <c r="B40" s="423"/>
      <c r="C40" s="423"/>
      <c r="D40" s="423"/>
      <c r="E40" s="423"/>
      <c r="F40" s="423"/>
      <c r="G40" s="423"/>
      <c r="H40" s="424"/>
      <c r="I40" s="89">
        <f>I38+I39</f>
        <v>5248.6</v>
      </c>
    </row>
    <row r="41" spans="1:12" x14ac:dyDescent="0.25">
      <c r="A41" s="401" t="s">
        <v>163</v>
      </c>
      <c r="B41" s="402"/>
      <c r="C41" s="402"/>
      <c r="D41" s="402"/>
      <c r="E41" s="402"/>
      <c r="F41" s="402"/>
      <c r="G41" s="402"/>
      <c r="H41" s="402"/>
      <c r="I41" s="403"/>
    </row>
    <row r="42" spans="1:12" x14ac:dyDescent="0.25">
      <c r="A42" s="78" t="s">
        <v>164</v>
      </c>
      <c r="B42" s="404" t="s">
        <v>165</v>
      </c>
      <c r="C42" s="405"/>
      <c r="D42" s="406"/>
      <c r="E42" s="404" t="s">
        <v>147</v>
      </c>
      <c r="F42" s="406"/>
      <c r="G42" s="80" t="s">
        <v>149</v>
      </c>
      <c r="H42" s="81" t="s">
        <v>150</v>
      </c>
      <c r="I42" s="82" t="s">
        <v>151</v>
      </c>
    </row>
    <row r="43" spans="1:12" x14ac:dyDescent="0.25">
      <c r="A43" s="83">
        <v>1</v>
      </c>
      <c r="B43" s="425" t="s">
        <v>166</v>
      </c>
      <c r="C43" s="426"/>
      <c r="D43" s="427"/>
      <c r="E43" s="410" t="s">
        <v>167</v>
      </c>
      <c r="F43" s="411"/>
      <c r="G43" s="115"/>
      <c r="H43" s="113">
        <v>450</v>
      </c>
      <c r="I43" s="90">
        <f>SUM(G43*H43)</f>
        <v>0</v>
      </c>
    </row>
    <row r="44" spans="1:12" x14ac:dyDescent="0.25">
      <c r="A44" s="83">
        <v>2</v>
      </c>
      <c r="B44" s="395" t="s">
        <v>168</v>
      </c>
      <c r="C44" s="396"/>
      <c r="D44" s="397"/>
      <c r="E44" s="420" t="s">
        <v>167</v>
      </c>
      <c r="F44" s="421"/>
      <c r="G44" s="84"/>
      <c r="H44" s="114">
        <v>350</v>
      </c>
      <c r="I44" s="87">
        <f t="shared" ref="I44:I48" si="1">SUM(G44*H44)</f>
        <v>0</v>
      </c>
    </row>
    <row r="45" spans="1:12" x14ac:dyDescent="0.25">
      <c r="A45" s="83">
        <v>3</v>
      </c>
      <c r="B45" s="395" t="s">
        <v>169</v>
      </c>
      <c r="C45" s="396"/>
      <c r="D45" s="397"/>
      <c r="E45" s="420" t="s">
        <v>167</v>
      </c>
      <c r="F45" s="421"/>
      <c r="G45" s="84">
        <v>2</v>
      </c>
      <c r="H45" s="114">
        <v>300</v>
      </c>
      <c r="I45" s="87">
        <f t="shared" si="1"/>
        <v>600</v>
      </c>
    </row>
    <row r="46" spans="1:12" x14ac:dyDescent="0.25">
      <c r="A46" s="83">
        <v>4</v>
      </c>
      <c r="B46" s="395" t="s">
        <v>170</v>
      </c>
      <c r="C46" s="396"/>
      <c r="D46" s="397"/>
      <c r="E46" s="420" t="s">
        <v>167</v>
      </c>
      <c r="F46" s="421"/>
      <c r="G46" s="84">
        <v>2</v>
      </c>
      <c r="H46" s="114">
        <v>200</v>
      </c>
      <c r="I46" s="87">
        <f t="shared" si="1"/>
        <v>400</v>
      </c>
    </row>
    <row r="47" spans="1:12" x14ac:dyDescent="0.25">
      <c r="A47" s="83">
        <v>5</v>
      </c>
      <c r="B47" s="395" t="s">
        <v>171</v>
      </c>
      <c r="C47" s="396"/>
      <c r="D47" s="397"/>
      <c r="E47" s="420" t="s">
        <v>167</v>
      </c>
      <c r="F47" s="421"/>
      <c r="G47" s="84"/>
      <c r="H47" s="116">
        <v>200</v>
      </c>
      <c r="I47" s="87">
        <f t="shared" si="1"/>
        <v>0</v>
      </c>
    </row>
    <row r="48" spans="1:12" x14ac:dyDescent="0.25">
      <c r="A48" s="83">
        <v>6</v>
      </c>
      <c r="B48" s="395" t="s">
        <v>172</v>
      </c>
      <c r="C48" s="396"/>
      <c r="D48" s="397"/>
      <c r="E48" s="420" t="s">
        <v>167</v>
      </c>
      <c r="F48" s="421"/>
      <c r="G48" s="84"/>
      <c r="H48" s="116">
        <v>140</v>
      </c>
      <c r="I48" s="87">
        <f t="shared" si="1"/>
        <v>0</v>
      </c>
    </row>
    <row r="49" spans="1:12" x14ac:dyDescent="0.25">
      <c r="A49" s="83"/>
      <c r="B49" s="395"/>
      <c r="C49" s="396"/>
      <c r="D49" s="397"/>
      <c r="E49" s="91"/>
      <c r="F49" s="58"/>
      <c r="G49" s="58"/>
      <c r="H49" s="74"/>
      <c r="I49" s="87"/>
    </row>
    <row r="50" spans="1:12" x14ac:dyDescent="0.25">
      <c r="A50" s="72"/>
      <c r="B50" s="395"/>
      <c r="C50" s="396"/>
      <c r="D50" s="397"/>
      <c r="F50" s="58"/>
      <c r="G50" s="58"/>
      <c r="H50" s="74"/>
      <c r="I50" s="87"/>
    </row>
    <row r="51" spans="1:12" x14ac:dyDescent="0.25">
      <c r="A51" s="92"/>
      <c r="B51" s="398"/>
      <c r="C51" s="399"/>
      <c r="D51" s="400"/>
      <c r="E51" s="60"/>
      <c r="F51" s="61"/>
      <c r="G51" s="58"/>
      <c r="H51" s="76"/>
      <c r="I51" s="87"/>
    </row>
    <row r="52" spans="1:12" x14ac:dyDescent="0.25">
      <c r="A52" s="422" t="s">
        <v>173</v>
      </c>
      <c r="B52" s="423"/>
      <c r="C52" s="423"/>
      <c r="D52" s="423"/>
      <c r="E52" s="423"/>
      <c r="F52" s="423"/>
      <c r="G52" s="423"/>
      <c r="H52" s="424"/>
      <c r="I52" s="93">
        <f>SUM(I43:I51)</f>
        <v>1000</v>
      </c>
    </row>
    <row r="53" spans="1:12" x14ac:dyDescent="0.25">
      <c r="A53" s="401" t="s">
        <v>174</v>
      </c>
      <c r="B53" s="402"/>
      <c r="C53" s="402"/>
      <c r="D53" s="402"/>
      <c r="E53" s="402"/>
      <c r="F53" s="402"/>
      <c r="G53" s="402"/>
      <c r="H53" s="402"/>
      <c r="I53" s="403"/>
    </row>
    <row r="54" spans="1:12" x14ac:dyDescent="0.25">
      <c r="A54" s="78" t="s">
        <v>175</v>
      </c>
      <c r="B54" s="404" t="s">
        <v>176</v>
      </c>
      <c r="C54" s="405"/>
      <c r="D54" s="406"/>
      <c r="E54" s="404" t="s">
        <v>177</v>
      </c>
      <c r="F54" s="406"/>
      <c r="G54" s="94" t="s">
        <v>178</v>
      </c>
      <c r="H54" s="94" t="s">
        <v>150</v>
      </c>
      <c r="I54" s="95" t="s">
        <v>151</v>
      </c>
    </row>
    <row r="55" spans="1:12" x14ac:dyDescent="0.25">
      <c r="A55" s="83">
        <v>1</v>
      </c>
      <c r="B55" s="407" t="s">
        <v>335</v>
      </c>
      <c r="C55" s="408"/>
      <c r="D55" s="409"/>
      <c r="E55" s="410"/>
      <c r="F55" s="411"/>
      <c r="G55" s="84"/>
      <c r="H55" s="96"/>
      <c r="I55" s="87"/>
    </row>
    <row r="56" spans="1:12" x14ac:dyDescent="0.25">
      <c r="A56" s="83"/>
      <c r="B56" s="417" t="s">
        <v>328</v>
      </c>
      <c r="C56" s="418"/>
      <c r="D56" s="419"/>
      <c r="E56" s="420">
        <v>1</v>
      </c>
      <c r="F56" s="421"/>
      <c r="G56" s="84">
        <v>3.8</v>
      </c>
      <c r="H56" s="96">
        <v>5</v>
      </c>
      <c r="I56" s="87">
        <f>H56*G56</f>
        <v>19</v>
      </c>
    </row>
    <row r="57" spans="1:12" x14ac:dyDescent="0.25">
      <c r="A57" s="97"/>
      <c r="B57" s="412"/>
      <c r="C57" s="413"/>
      <c r="D57" s="414"/>
      <c r="E57" s="415"/>
      <c r="F57" s="416"/>
      <c r="G57" s="84"/>
      <c r="H57" s="96"/>
      <c r="I57" s="87"/>
    </row>
    <row r="58" spans="1:12" x14ac:dyDescent="0.25">
      <c r="A58" s="422" t="s">
        <v>181</v>
      </c>
      <c r="B58" s="423"/>
      <c r="C58" s="423"/>
      <c r="D58" s="423"/>
      <c r="E58" s="423"/>
      <c r="F58" s="423"/>
      <c r="G58" s="423"/>
      <c r="H58" s="424"/>
      <c r="I58" s="98">
        <f>SUM(I55:I57)</f>
        <v>19</v>
      </c>
    </row>
    <row r="59" spans="1:12" x14ac:dyDescent="0.25">
      <c r="A59" s="99"/>
      <c r="B59" s="100"/>
      <c r="C59" s="100"/>
      <c r="D59" s="100"/>
      <c r="E59" s="100"/>
      <c r="F59" s="101"/>
      <c r="G59" s="102"/>
      <c r="H59" s="102"/>
      <c r="I59" s="103"/>
      <c r="L59" s="55"/>
    </row>
    <row r="60" spans="1:12" x14ac:dyDescent="0.25">
      <c r="A60" s="390"/>
      <c r="B60" s="391"/>
      <c r="C60" s="391"/>
      <c r="D60" s="391"/>
      <c r="E60" s="391"/>
      <c r="F60" s="104"/>
      <c r="G60" s="394" t="s">
        <v>182</v>
      </c>
      <c r="H60" s="391"/>
      <c r="I60" s="105">
        <f>I58+I52+I40</f>
        <v>6267.6</v>
      </c>
    </row>
    <row r="61" spans="1:12" x14ac:dyDescent="0.25">
      <c r="A61" s="390"/>
      <c r="B61" s="391"/>
      <c r="C61" s="391"/>
      <c r="D61" s="391"/>
      <c r="E61" s="391"/>
      <c r="F61" s="58"/>
      <c r="G61" s="106"/>
      <c r="H61" s="107"/>
      <c r="I61" s="108"/>
    </row>
    <row r="62" spans="1:12" ht="15.75" thickBot="1" x14ac:dyDescent="0.3">
      <c r="A62" s="390"/>
      <c r="B62" s="391"/>
      <c r="C62" s="391"/>
      <c r="D62" s="391"/>
      <c r="E62" s="391"/>
      <c r="F62" s="58"/>
      <c r="G62" s="444" t="s">
        <v>183</v>
      </c>
      <c r="H62" s="445"/>
      <c r="I62" s="117">
        <f>I60+I61</f>
        <v>6267.6</v>
      </c>
    </row>
    <row r="63" spans="1:12" ht="16.5" thickTop="1" thickBot="1" x14ac:dyDescent="0.3">
      <c r="A63" s="109"/>
      <c r="B63" s="110"/>
      <c r="C63" s="392"/>
      <c r="D63" s="393"/>
      <c r="E63" s="393"/>
      <c r="F63" s="393"/>
      <c r="G63" s="111"/>
      <c r="H63" s="111"/>
      <c r="I63" s="112"/>
    </row>
    <row r="65" spans="1:2" x14ac:dyDescent="0.25">
      <c r="A65" s="55"/>
      <c r="B65" s="55"/>
    </row>
  </sheetData>
  <mergeCells count="76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FFFF00"/>
  </sheetPr>
  <dimension ref="A1:M65"/>
  <sheetViews>
    <sheetView topLeftCell="A31" workbookViewId="0">
      <selection activeCell="M45" sqref="M45"/>
    </sheetView>
  </sheetViews>
  <sheetFormatPr defaultRowHeight="15" x14ac:dyDescent="0.25"/>
  <cols>
    <col min="1" max="1" width="12" bestFit="1" customWidth="1"/>
    <col min="4" max="4" width="25.570312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>
        <v>30</v>
      </c>
      <c r="I9" s="442"/>
    </row>
    <row r="10" spans="1:13" x14ac:dyDescent="0.25">
      <c r="A10" s="57" t="s">
        <v>130</v>
      </c>
      <c r="B10" s="55"/>
      <c r="D10" s="143"/>
      <c r="E10" s="58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D11" s="143"/>
      <c r="E11" s="58"/>
      <c r="F11" s="428" t="s">
        <v>133</v>
      </c>
      <c r="G11" s="429"/>
      <c r="H11" s="430" t="e">
        <f>#REF!</f>
        <v>#REF!</v>
      </c>
      <c r="I11" s="431"/>
    </row>
    <row r="12" spans="1:13" x14ac:dyDescent="0.25">
      <c r="A12" s="57" t="s">
        <v>135</v>
      </c>
      <c r="B12" s="55"/>
      <c r="D12" s="143"/>
      <c r="E12" s="58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D13" s="143"/>
      <c r="E13" s="58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D14" s="143"/>
      <c r="E14" s="58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434" t="s">
        <v>336</v>
      </c>
      <c r="B15" s="435"/>
      <c r="C15" s="435"/>
      <c r="D15" s="435"/>
      <c r="E15" s="435"/>
      <c r="F15" s="435"/>
      <c r="G15" s="435"/>
      <c r="H15" s="435"/>
      <c r="I15" s="436"/>
    </row>
    <row r="16" spans="1:13" ht="15.75" thickBot="1" x14ac:dyDescent="0.3">
      <c r="A16" s="437" t="s">
        <v>144</v>
      </c>
      <c r="B16" s="438"/>
      <c r="C16" s="438"/>
      <c r="D16" s="438"/>
      <c r="E16" s="438"/>
      <c r="F16" s="438"/>
      <c r="G16" s="438"/>
      <c r="H16" s="438"/>
      <c r="I16" s="439"/>
    </row>
    <row r="17" spans="1:11" x14ac:dyDescent="0.25">
      <c r="A17" s="62" t="s">
        <v>145</v>
      </c>
      <c r="B17" s="452" t="s">
        <v>228</v>
      </c>
      <c r="C17" s="453"/>
      <c r="D17" s="454"/>
      <c r="E17" s="128" t="s">
        <v>147</v>
      </c>
      <c r="F17" s="128" t="s">
        <v>148</v>
      </c>
      <c r="G17" s="128" t="s">
        <v>149</v>
      </c>
      <c r="H17" s="128" t="s">
        <v>150</v>
      </c>
      <c r="I17" s="129" t="s">
        <v>151</v>
      </c>
    </row>
    <row r="18" spans="1:11" x14ac:dyDescent="0.25">
      <c r="A18" s="67"/>
      <c r="B18" s="410"/>
      <c r="C18" s="432"/>
      <c r="D18" s="411"/>
      <c r="E18" s="68"/>
      <c r="F18" s="69"/>
      <c r="G18" s="68"/>
      <c r="H18" s="70"/>
      <c r="I18" s="71">
        <f>SUM(G18*H18)</f>
        <v>0</v>
      </c>
    </row>
    <row r="19" spans="1:11" x14ac:dyDescent="0.25">
      <c r="A19" s="72"/>
      <c r="B19" s="420"/>
      <c r="C19" s="359"/>
      <c r="D19" s="421"/>
      <c r="E19" s="73"/>
      <c r="F19" s="58"/>
      <c r="G19" s="73"/>
      <c r="H19" s="74"/>
      <c r="I19" s="71">
        <f t="shared" ref="I19:I20" si="0">SUM(G19*H19)</f>
        <v>0</v>
      </c>
    </row>
    <row r="20" spans="1:11" x14ac:dyDescent="0.25">
      <c r="A20" s="72"/>
      <c r="B20" s="415"/>
      <c r="C20" s="433"/>
      <c r="D20" s="416"/>
      <c r="E20" s="73"/>
      <c r="F20" s="58"/>
      <c r="G20" s="75"/>
      <c r="H20" s="76"/>
      <c r="I20" s="77">
        <f t="shared" si="0"/>
        <v>0</v>
      </c>
    </row>
    <row r="21" spans="1:11" x14ac:dyDescent="0.25">
      <c r="A21" s="422" t="s">
        <v>152</v>
      </c>
      <c r="B21" s="423"/>
      <c r="C21" s="423"/>
      <c r="D21" s="423"/>
      <c r="E21" s="423"/>
      <c r="F21" s="423"/>
      <c r="G21" s="423"/>
      <c r="H21" s="424"/>
      <c r="I21" s="71">
        <f>SUM(I18:I20)</f>
        <v>0</v>
      </c>
    </row>
    <row r="22" spans="1:11" x14ac:dyDescent="0.25">
      <c r="A22" s="401" t="s">
        <v>153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25">
      <c r="A23" s="78" t="s">
        <v>154</v>
      </c>
      <c r="B23" s="404" t="s">
        <v>228</v>
      </c>
      <c r="C23" s="405"/>
      <c r="D23" s="405"/>
      <c r="E23" s="405"/>
      <c r="F23" s="80"/>
      <c r="G23" s="136" t="s">
        <v>149</v>
      </c>
      <c r="H23" s="94" t="s">
        <v>150</v>
      </c>
      <c r="I23" s="95" t="s">
        <v>151</v>
      </c>
      <c r="K23" s="100"/>
    </row>
    <row r="24" spans="1:11" x14ac:dyDescent="0.25">
      <c r="A24" s="83">
        <v>1</v>
      </c>
      <c r="B24" s="407" t="s">
        <v>337</v>
      </c>
      <c r="C24" s="408"/>
      <c r="D24" s="408"/>
      <c r="E24" s="408"/>
      <c r="F24" s="409"/>
      <c r="G24" s="144">
        <v>2</v>
      </c>
      <c r="H24" s="140">
        <v>2789</v>
      </c>
      <c r="I24" s="87">
        <f>H24*G24</f>
        <v>5578</v>
      </c>
    </row>
    <row r="25" spans="1:11" x14ac:dyDescent="0.25">
      <c r="A25" s="83"/>
      <c r="B25" s="417"/>
      <c r="C25" s="418"/>
      <c r="D25" s="418"/>
      <c r="E25" s="418"/>
      <c r="F25" s="418"/>
      <c r="G25" s="146"/>
      <c r="H25" s="145"/>
      <c r="I25" s="87"/>
    </row>
    <row r="26" spans="1:11" x14ac:dyDescent="0.25">
      <c r="A26" s="83"/>
      <c r="B26" s="417"/>
      <c r="C26" s="418"/>
      <c r="D26" s="418"/>
      <c r="E26" s="418"/>
      <c r="F26" s="419"/>
      <c r="G26" s="146"/>
      <c r="H26" s="145"/>
      <c r="I26" s="87"/>
    </row>
    <row r="27" spans="1:11" x14ac:dyDescent="0.25">
      <c r="A27" s="83"/>
      <c r="B27" s="417"/>
      <c r="C27" s="418"/>
      <c r="D27" s="418"/>
      <c r="E27" s="418"/>
      <c r="F27" s="419"/>
      <c r="G27" s="146"/>
      <c r="H27" s="145"/>
      <c r="I27" s="87"/>
    </row>
    <row r="28" spans="1:11" x14ac:dyDescent="0.25">
      <c r="A28" s="83"/>
      <c r="B28" s="417"/>
      <c r="C28" s="418"/>
      <c r="D28" s="418"/>
      <c r="E28" s="418"/>
      <c r="F28" s="419"/>
      <c r="G28" s="146"/>
      <c r="H28" s="147"/>
      <c r="I28" s="87"/>
    </row>
    <row r="29" spans="1:11" x14ac:dyDescent="0.25">
      <c r="A29" s="83"/>
      <c r="B29" s="458"/>
      <c r="C29" s="459"/>
      <c r="D29" s="459"/>
      <c r="E29" s="459"/>
      <c r="F29" s="459"/>
      <c r="G29" s="146"/>
      <c r="H29" s="147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47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47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47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47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47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  <c r="L37" s="88"/>
    </row>
    <row r="38" spans="1:12" x14ac:dyDescent="0.25">
      <c r="A38" s="455" t="s">
        <v>229</v>
      </c>
      <c r="B38" s="423"/>
      <c r="C38" s="423"/>
      <c r="D38" s="423"/>
      <c r="E38" s="423"/>
      <c r="F38" s="423"/>
      <c r="G38" s="423"/>
      <c r="H38" s="424"/>
      <c r="I38" s="141">
        <f>SUM(I24:I37)</f>
        <v>5578</v>
      </c>
      <c r="L38" s="88"/>
    </row>
    <row r="39" spans="1:12" x14ac:dyDescent="0.25">
      <c r="A39" s="422" t="s">
        <v>230</v>
      </c>
      <c r="B39" s="423"/>
      <c r="C39" s="423"/>
      <c r="D39" s="423"/>
      <c r="E39" s="423"/>
      <c r="F39" s="423"/>
      <c r="G39" s="423"/>
      <c r="H39" s="424"/>
      <c r="I39" s="142">
        <f>ROUND((I38*0.15),2)</f>
        <v>836.7</v>
      </c>
      <c r="L39" s="88"/>
    </row>
    <row r="40" spans="1:12" x14ac:dyDescent="0.25">
      <c r="A40" s="422" t="s">
        <v>231</v>
      </c>
      <c r="B40" s="423"/>
      <c r="C40" s="423"/>
      <c r="D40" s="423"/>
      <c r="E40" s="423"/>
      <c r="F40" s="423"/>
      <c r="G40" s="423"/>
      <c r="H40" s="424"/>
      <c r="I40" s="89">
        <f>I38+I39</f>
        <v>6414.7</v>
      </c>
    </row>
    <row r="41" spans="1:12" x14ac:dyDescent="0.25">
      <c r="A41" s="401" t="s">
        <v>163</v>
      </c>
      <c r="B41" s="402"/>
      <c r="C41" s="402"/>
      <c r="D41" s="402"/>
      <c r="E41" s="402"/>
      <c r="F41" s="402"/>
      <c r="G41" s="402"/>
      <c r="H41" s="402"/>
      <c r="I41" s="403"/>
    </row>
    <row r="42" spans="1:12" x14ac:dyDescent="0.25">
      <c r="A42" s="78" t="s">
        <v>164</v>
      </c>
      <c r="B42" s="404" t="s">
        <v>165</v>
      </c>
      <c r="C42" s="405"/>
      <c r="D42" s="406"/>
      <c r="E42" s="404" t="s">
        <v>147</v>
      </c>
      <c r="F42" s="406"/>
      <c r="G42" s="80" t="s">
        <v>149</v>
      </c>
      <c r="H42" s="81" t="s">
        <v>150</v>
      </c>
      <c r="I42" s="82" t="s">
        <v>151</v>
      </c>
    </row>
    <row r="43" spans="1:12" x14ac:dyDescent="0.25">
      <c r="A43" s="83">
        <v>1</v>
      </c>
      <c r="B43" s="425" t="s">
        <v>166</v>
      </c>
      <c r="C43" s="426"/>
      <c r="D43" s="427"/>
      <c r="E43" s="410" t="s">
        <v>167</v>
      </c>
      <c r="F43" s="411"/>
      <c r="G43" s="115"/>
      <c r="H43" s="113">
        <v>450</v>
      </c>
      <c r="I43" s="90">
        <f>SUM(G43*H43)</f>
        <v>0</v>
      </c>
    </row>
    <row r="44" spans="1:12" x14ac:dyDescent="0.25">
      <c r="A44" s="83">
        <v>2</v>
      </c>
      <c r="B44" s="395" t="s">
        <v>168</v>
      </c>
      <c r="C44" s="396"/>
      <c r="D44" s="397"/>
      <c r="E44" s="420" t="s">
        <v>167</v>
      </c>
      <c r="F44" s="421"/>
      <c r="G44" s="84"/>
      <c r="H44" s="114">
        <v>350</v>
      </c>
      <c r="I44" s="87">
        <f t="shared" ref="I44:I48" si="1">SUM(G44*H44)</f>
        <v>0</v>
      </c>
    </row>
    <row r="45" spans="1:12" x14ac:dyDescent="0.25">
      <c r="A45" s="83">
        <v>3</v>
      </c>
      <c r="B45" s="395" t="s">
        <v>169</v>
      </c>
      <c r="C45" s="396"/>
      <c r="D45" s="397"/>
      <c r="E45" s="420" t="s">
        <v>167</v>
      </c>
      <c r="F45" s="421"/>
      <c r="G45" s="84">
        <v>2</v>
      </c>
      <c r="H45" s="114">
        <v>300</v>
      </c>
      <c r="I45" s="87">
        <f t="shared" si="1"/>
        <v>600</v>
      </c>
    </row>
    <row r="46" spans="1:12" x14ac:dyDescent="0.25">
      <c r="A46" s="83">
        <v>4</v>
      </c>
      <c r="B46" s="395" t="s">
        <v>170</v>
      </c>
      <c r="C46" s="396"/>
      <c r="D46" s="397"/>
      <c r="E46" s="420" t="s">
        <v>167</v>
      </c>
      <c r="F46" s="421"/>
      <c r="G46" s="84">
        <v>2</v>
      </c>
      <c r="H46" s="114">
        <v>200</v>
      </c>
      <c r="I46" s="87">
        <f t="shared" si="1"/>
        <v>400</v>
      </c>
    </row>
    <row r="47" spans="1:12" x14ac:dyDescent="0.25">
      <c r="A47" s="83">
        <v>5</v>
      </c>
      <c r="B47" s="395" t="s">
        <v>171</v>
      </c>
      <c r="C47" s="396"/>
      <c r="D47" s="397"/>
      <c r="E47" s="420" t="s">
        <v>167</v>
      </c>
      <c r="F47" s="421"/>
      <c r="G47" s="84"/>
      <c r="H47" s="116">
        <v>200</v>
      </c>
      <c r="I47" s="87">
        <f t="shared" si="1"/>
        <v>0</v>
      </c>
    </row>
    <row r="48" spans="1:12" x14ac:dyDescent="0.25">
      <c r="A48" s="83">
        <v>6</v>
      </c>
      <c r="B48" s="395" t="s">
        <v>172</v>
      </c>
      <c r="C48" s="396"/>
      <c r="D48" s="397"/>
      <c r="E48" s="420" t="s">
        <v>167</v>
      </c>
      <c r="F48" s="421"/>
      <c r="G48" s="84"/>
      <c r="H48" s="116">
        <v>140</v>
      </c>
      <c r="I48" s="87">
        <f t="shared" si="1"/>
        <v>0</v>
      </c>
    </row>
    <row r="49" spans="1:12" x14ac:dyDescent="0.25">
      <c r="A49" s="83"/>
      <c r="B49" s="395"/>
      <c r="C49" s="396"/>
      <c r="D49" s="397"/>
      <c r="E49" s="91"/>
      <c r="F49" s="58"/>
      <c r="G49" s="58"/>
      <c r="H49" s="74"/>
      <c r="I49" s="87"/>
    </row>
    <row r="50" spans="1:12" x14ac:dyDescent="0.25">
      <c r="A50" s="72"/>
      <c r="B50" s="395"/>
      <c r="C50" s="396"/>
      <c r="D50" s="397"/>
      <c r="F50" s="58"/>
      <c r="G50" s="58"/>
      <c r="H50" s="74"/>
      <c r="I50" s="87"/>
    </row>
    <row r="51" spans="1:12" x14ac:dyDescent="0.25">
      <c r="A51" s="92"/>
      <c r="B51" s="398"/>
      <c r="C51" s="399"/>
      <c r="D51" s="400"/>
      <c r="E51" s="60"/>
      <c r="F51" s="61"/>
      <c r="G51" s="58"/>
      <c r="H51" s="76"/>
      <c r="I51" s="87"/>
    </row>
    <row r="52" spans="1:12" x14ac:dyDescent="0.25">
      <c r="A52" s="422" t="s">
        <v>173</v>
      </c>
      <c r="B52" s="423"/>
      <c r="C52" s="423"/>
      <c r="D52" s="423"/>
      <c r="E52" s="423"/>
      <c r="F52" s="423"/>
      <c r="G52" s="423"/>
      <c r="H52" s="424"/>
      <c r="I52" s="93">
        <f>SUM(I43:I51)</f>
        <v>1000</v>
      </c>
    </row>
    <row r="53" spans="1:12" x14ac:dyDescent="0.25">
      <c r="A53" s="401" t="s">
        <v>174</v>
      </c>
      <c r="B53" s="402"/>
      <c r="C53" s="402"/>
      <c r="D53" s="402"/>
      <c r="E53" s="402"/>
      <c r="F53" s="402"/>
      <c r="G53" s="402"/>
      <c r="H53" s="402"/>
      <c r="I53" s="403"/>
    </row>
    <row r="54" spans="1:12" x14ac:dyDescent="0.25">
      <c r="A54" s="78" t="s">
        <v>175</v>
      </c>
      <c r="B54" s="404" t="s">
        <v>176</v>
      </c>
      <c r="C54" s="405"/>
      <c r="D54" s="406"/>
      <c r="E54" s="404" t="s">
        <v>177</v>
      </c>
      <c r="F54" s="406"/>
      <c r="G54" s="94" t="s">
        <v>178</v>
      </c>
      <c r="H54" s="94" t="s">
        <v>150</v>
      </c>
      <c r="I54" s="95" t="s">
        <v>151</v>
      </c>
    </row>
    <row r="55" spans="1:12" x14ac:dyDescent="0.25">
      <c r="A55" s="83">
        <v>1</v>
      </c>
      <c r="B55" s="407" t="s">
        <v>338</v>
      </c>
      <c r="C55" s="408"/>
      <c r="D55" s="409"/>
      <c r="E55" s="410"/>
      <c r="F55" s="411"/>
      <c r="G55" s="84"/>
      <c r="H55" s="96"/>
      <c r="I55" s="87"/>
    </row>
    <row r="56" spans="1:12" x14ac:dyDescent="0.25">
      <c r="A56" s="83"/>
      <c r="B56" s="417" t="s">
        <v>328</v>
      </c>
      <c r="C56" s="418"/>
      <c r="D56" s="419"/>
      <c r="E56" s="420">
        <v>1</v>
      </c>
      <c r="F56" s="421"/>
      <c r="G56" s="84">
        <v>12.2</v>
      </c>
      <c r="H56" s="96">
        <v>5</v>
      </c>
      <c r="I56" s="87">
        <f>H56*G56</f>
        <v>61</v>
      </c>
    </row>
    <row r="57" spans="1:12" x14ac:dyDescent="0.25">
      <c r="A57" s="97"/>
      <c r="B57" s="412"/>
      <c r="C57" s="413"/>
      <c r="D57" s="414"/>
      <c r="E57" s="415"/>
      <c r="F57" s="416"/>
      <c r="G57" s="84"/>
      <c r="H57" s="96"/>
      <c r="I57" s="87"/>
    </row>
    <row r="58" spans="1:12" x14ac:dyDescent="0.25">
      <c r="A58" s="422" t="s">
        <v>181</v>
      </c>
      <c r="B58" s="423"/>
      <c r="C58" s="423"/>
      <c r="D58" s="423"/>
      <c r="E58" s="423"/>
      <c r="F58" s="423"/>
      <c r="G58" s="423"/>
      <c r="H58" s="424"/>
      <c r="I58" s="98">
        <f>SUM(I55:I57)</f>
        <v>61</v>
      </c>
    </row>
    <row r="59" spans="1:12" x14ac:dyDescent="0.25">
      <c r="A59" s="99"/>
      <c r="B59" s="100"/>
      <c r="C59" s="100"/>
      <c r="D59" s="100"/>
      <c r="E59" s="100"/>
      <c r="F59" s="101"/>
      <c r="G59" s="102"/>
      <c r="H59" s="102"/>
      <c r="I59" s="103"/>
      <c r="L59" s="55"/>
    </row>
    <row r="60" spans="1:12" x14ac:dyDescent="0.25">
      <c r="A60" s="390"/>
      <c r="B60" s="391"/>
      <c r="C60" s="391"/>
      <c r="D60" s="391"/>
      <c r="E60" s="391"/>
      <c r="F60" s="104"/>
      <c r="G60" s="394" t="s">
        <v>182</v>
      </c>
      <c r="H60" s="391"/>
      <c r="I60" s="105">
        <f>I58+I52+I40</f>
        <v>7475.7</v>
      </c>
    </row>
    <row r="61" spans="1:12" x14ac:dyDescent="0.25">
      <c r="A61" s="390"/>
      <c r="B61" s="391"/>
      <c r="C61" s="391"/>
      <c r="D61" s="391"/>
      <c r="E61" s="391"/>
      <c r="F61" s="58"/>
      <c r="G61" s="106"/>
      <c r="H61" s="107"/>
      <c r="I61" s="108"/>
    </row>
    <row r="62" spans="1:12" ht="15.75" thickBot="1" x14ac:dyDescent="0.3">
      <c r="A62" s="390"/>
      <c r="B62" s="391"/>
      <c r="C62" s="391"/>
      <c r="D62" s="391"/>
      <c r="E62" s="391"/>
      <c r="F62" s="58"/>
      <c r="G62" s="444" t="s">
        <v>183</v>
      </c>
      <c r="H62" s="445"/>
      <c r="I62" s="117">
        <f>I60+I61</f>
        <v>7475.7</v>
      </c>
    </row>
    <row r="63" spans="1:12" ht="16.5" thickTop="1" thickBot="1" x14ac:dyDescent="0.3">
      <c r="A63" s="109"/>
      <c r="B63" s="110"/>
      <c r="C63" s="392"/>
      <c r="D63" s="393"/>
      <c r="E63" s="393"/>
      <c r="F63" s="393"/>
      <c r="G63" s="111"/>
      <c r="H63" s="111"/>
      <c r="I63" s="112"/>
    </row>
    <row r="65" spans="1:2" x14ac:dyDescent="0.25">
      <c r="A65" s="55"/>
      <c r="B65" s="55"/>
    </row>
  </sheetData>
  <mergeCells count="76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rgb="FFFFFF00"/>
  </sheetPr>
  <dimension ref="A1:M65"/>
  <sheetViews>
    <sheetView topLeftCell="A31" workbookViewId="0">
      <selection activeCell="M45" sqref="M45"/>
    </sheetView>
  </sheetViews>
  <sheetFormatPr defaultRowHeight="15" x14ac:dyDescent="0.25"/>
  <cols>
    <col min="1" max="1" width="12" bestFit="1" customWidth="1"/>
    <col min="4" max="4" width="25.570312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>
        <v>31</v>
      </c>
      <c r="I9" s="442"/>
    </row>
    <row r="10" spans="1:13" x14ac:dyDescent="0.25">
      <c r="A10" s="57" t="s">
        <v>130</v>
      </c>
      <c r="B10" s="55"/>
      <c r="D10" s="143"/>
      <c r="E10" s="58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D11" s="143"/>
      <c r="E11" s="58"/>
      <c r="F11" s="428" t="s">
        <v>133</v>
      </c>
      <c r="G11" s="429"/>
      <c r="H11" s="430" t="e">
        <f>#REF!</f>
        <v>#REF!</v>
      </c>
      <c r="I11" s="431"/>
    </row>
    <row r="12" spans="1:13" x14ac:dyDescent="0.25">
      <c r="A12" s="57" t="s">
        <v>135</v>
      </c>
      <c r="B12" s="55"/>
      <c r="D12" s="143"/>
      <c r="E12" s="58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D13" s="143"/>
      <c r="E13" s="58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D14" s="143"/>
      <c r="E14" s="58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434" t="s">
        <v>339</v>
      </c>
      <c r="B15" s="435"/>
      <c r="C15" s="435"/>
      <c r="D15" s="435"/>
      <c r="E15" s="435"/>
      <c r="F15" s="435"/>
      <c r="G15" s="435"/>
      <c r="H15" s="435"/>
      <c r="I15" s="436"/>
    </row>
    <row r="16" spans="1:13" ht="15.75" thickBot="1" x14ac:dyDescent="0.3">
      <c r="A16" s="437" t="s">
        <v>144</v>
      </c>
      <c r="B16" s="438"/>
      <c r="C16" s="438"/>
      <c r="D16" s="438"/>
      <c r="E16" s="438"/>
      <c r="F16" s="438"/>
      <c r="G16" s="438"/>
      <c r="H16" s="438"/>
      <c r="I16" s="439"/>
    </row>
    <row r="17" spans="1:11" x14ac:dyDescent="0.25">
      <c r="A17" s="62" t="s">
        <v>145</v>
      </c>
      <c r="B17" s="452" t="s">
        <v>228</v>
      </c>
      <c r="C17" s="453"/>
      <c r="D17" s="454"/>
      <c r="E17" s="128" t="s">
        <v>147</v>
      </c>
      <c r="F17" s="128" t="s">
        <v>148</v>
      </c>
      <c r="G17" s="128" t="s">
        <v>149</v>
      </c>
      <c r="H17" s="128" t="s">
        <v>150</v>
      </c>
      <c r="I17" s="129" t="s">
        <v>151</v>
      </c>
    </row>
    <row r="18" spans="1:11" x14ac:dyDescent="0.25">
      <c r="A18" s="67"/>
      <c r="B18" s="410"/>
      <c r="C18" s="432"/>
      <c r="D18" s="411"/>
      <c r="E18" s="68"/>
      <c r="F18" s="69"/>
      <c r="G18" s="68"/>
      <c r="H18" s="70"/>
      <c r="I18" s="71">
        <f>SUM(G18*H18)</f>
        <v>0</v>
      </c>
    </row>
    <row r="19" spans="1:11" x14ac:dyDescent="0.25">
      <c r="A19" s="72"/>
      <c r="B19" s="420"/>
      <c r="C19" s="359"/>
      <c r="D19" s="421"/>
      <c r="E19" s="73"/>
      <c r="F19" s="58"/>
      <c r="G19" s="73"/>
      <c r="H19" s="74"/>
      <c r="I19" s="71">
        <f t="shared" ref="I19:I20" si="0">SUM(G19*H19)</f>
        <v>0</v>
      </c>
    </row>
    <row r="20" spans="1:11" x14ac:dyDescent="0.25">
      <c r="A20" s="72"/>
      <c r="B20" s="415"/>
      <c r="C20" s="433"/>
      <c r="D20" s="416"/>
      <c r="E20" s="73"/>
      <c r="F20" s="58"/>
      <c r="G20" s="75"/>
      <c r="H20" s="76"/>
      <c r="I20" s="77">
        <f t="shared" si="0"/>
        <v>0</v>
      </c>
    </row>
    <row r="21" spans="1:11" x14ac:dyDescent="0.25">
      <c r="A21" s="422" t="s">
        <v>152</v>
      </c>
      <c r="B21" s="423"/>
      <c r="C21" s="423"/>
      <c r="D21" s="423"/>
      <c r="E21" s="423"/>
      <c r="F21" s="423"/>
      <c r="G21" s="423"/>
      <c r="H21" s="424"/>
      <c r="I21" s="71">
        <f>SUM(I18:I20)</f>
        <v>0</v>
      </c>
    </row>
    <row r="22" spans="1:11" x14ac:dyDescent="0.25">
      <c r="A22" s="401" t="s">
        <v>153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25">
      <c r="A23" s="78" t="s">
        <v>154</v>
      </c>
      <c r="B23" s="404" t="s">
        <v>228</v>
      </c>
      <c r="C23" s="405"/>
      <c r="D23" s="405"/>
      <c r="E23" s="405"/>
      <c r="F23" s="80"/>
      <c r="G23" s="136" t="s">
        <v>149</v>
      </c>
      <c r="H23" s="94" t="s">
        <v>150</v>
      </c>
      <c r="I23" s="95" t="s">
        <v>151</v>
      </c>
      <c r="K23" s="100"/>
    </row>
    <row r="24" spans="1:11" x14ac:dyDescent="0.25">
      <c r="A24" s="83">
        <v>1</v>
      </c>
      <c r="B24" s="407" t="s">
        <v>340</v>
      </c>
      <c r="C24" s="408"/>
      <c r="D24" s="408"/>
      <c r="E24" s="408"/>
      <c r="F24" s="409"/>
      <c r="G24" s="144">
        <v>1</v>
      </c>
      <c r="H24" s="140">
        <v>1984.8</v>
      </c>
      <c r="I24" s="87">
        <f>H24*G24</f>
        <v>1984.8</v>
      </c>
    </row>
    <row r="25" spans="1:11" x14ac:dyDescent="0.25">
      <c r="A25" s="83"/>
      <c r="B25" s="417"/>
      <c r="C25" s="418"/>
      <c r="D25" s="418"/>
      <c r="E25" s="418"/>
      <c r="F25" s="418"/>
      <c r="G25" s="146"/>
      <c r="H25" s="145"/>
      <c r="I25" s="87"/>
    </row>
    <row r="26" spans="1:11" x14ac:dyDescent="0.25">
      <c r="A26" s="83"/>
      <c r="B26" s="417"/>
      <c r="C26" s="418"/>
      <c r="D26" s="418"/>
      <c r="E26" s="418"/>
      <c r="F26" s="419"/>
      <c r="G26" s="146"/>
      <c r="H26" s="145"/>
      <c r="I26" s="87"/>
    </row>
    <row r="27" spans="1:11" x14ac:dyDescent="0.25">
      <c r="A27" s="83"/>
      <c r="B27" s="417"/>
      <c r="C27" s="418"/>
      <c r="D27" s="418"/>
      <c r="E27" s="418"/>
      <c r="F27" s="419"/>
      <c r="G27" s="146"/>
      <c r="H27" s="145"/>
      <c r="I27" s="87"/>
    </row>
    <row r="28" spans="1:11" x14ac:dyDescent="0.25">
      <c r="A28" s="83"/>
      <c r="B28" s="417"/>
      <c r="C28" s="418"/>
      <c r="D28" s="418"/>
      <c r="E28" s="418"/>
      <c r="F28" s="419"/>
      <c r="G28" s="146"/>
      <c r="H28" s="147"/>
      <c r="I28" s="87"/>
    </row>
    <row r="29" spans="1:11" x14ac:dyDescent="0.25">
      <c r="A29" s="83"/>
      <c r="B29" s="458"/>
      <c r="C29" s="459"/>
      <c r="D29" s="459"/>
      <c r="E29" s="459"/>
      <c r="F29" s="459"/>
      <c r="G29" s="146"/>
      <c r="H29" s="147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47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47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47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47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47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  <c r="L37" s="88"/>
    </row>
    <row r="38" spans="1:12" x14ac:dyDescent="0.25">
      <c r="A38" s="455" t="s">
        <v>229</v>
      </c>
      <c r="B38" s="423"/>
      <c r="C38" s="423"/>
      <c r="D38" s="423"/>
      <c r="E38" s="423"/>
      <c r="F38" s="423"/>
      <c r="G38" s="423"/>
      <c r="H38" s="424"/>
      <c r="I38" s="141">
        <f>SUM(I24:I37)</f>
        <v>1984.8</v>
      </c>
      <c r="L38" s="88"/>
    </row>
    <row r="39" spans="1:12" x14ac:dyDescent="0.25">
      <c r="A39" s="422" t="s">
        <v>230</v>
      </c>
      <c r="B39" s="423"/>
      <c r="C39" s="423"/>
      <c r="D39" s="423"/>
      <c r="E39" s="423"/>
      <c r="F39" s="423"/>
      <c r="G39" s="423"/>
      <c r="H39" s="424"/>
      <c r="I39" s="142">
        <f>ROUND((I38*0.15),2)</f>
        <v>297.72000000000003</v>
      </c>
      <c r="L39" s="88"/>
    </row>
    <row r="40" spans="1:12" x14ac:dyDescent="0.25">
      <c r="A40" s="422" t="s">
        <v>231</v>
      </c>
      <c r="B40" s="423"/>
      <c r="C40" s="423"/>
      <c r="D40" s="423"/>
      <c r="E40" s="423"/>
      <c r="F40" s="423"/>
      <c r="G40" s="423"/>
      <c r="H40" s="424"/>
      <c r="I40" s="89">
        <f>I38+I39</f>
        <v>2282.52</v>
      </c>
    </row>
    <row r="41" spans="1:12" x14ac:dyDescent="0.25">
      <c r="A41" s="401" t="s">
        <v>163</v>
      </c>
      <c r="B41" s="402"/>
      <c r="C41" s="402"/>
      <c r="D41" s="402"/>
      <c r="E41" s="402"/>
      <c r="F41" s="402"/>
      <c r="G41" s="402"/>
      <c r="H41" s="402"/>
      <c r="I41" s="403"/>
    </row>
    <row r="42" spans="1:12" x14ac:dyDescent="0.25">
      <c r="A42" s="78" t="s">
        <v>164</v>
      </c>
      <c r="B42" s="404" t="s">
        <v>165</v>
      </c>
      <c r="C42" s="405"/>
      <c r="D42" s="406"/>
      <c r="E42" s="404" t="s">
        <v>147</v>
      </c>
      <c r="F42" s="406"/>
      <c r="G42" s="80" t="s">
        <v>149</v>
      </c>
      <c r="H42" s="81" t="s">
        <v>150</v>
      </c>
      <c r="I42" s="82" t="s">
        <v>151</v>
      </c>
    </row>
    <row r="43" spans="1:12" x14ac:dyDescent="0.25">
      <c r="A43" s="83">
        <v>1</v>
      </c>
      <c r="B43" s="425" t="s">
        <v>166</v>
      </c>
      <c r="C43" s="426"/>
      <c r="D43" s="427"/>
      <c r="E43" s="410" t="s">
        <v>167</v>
      </c>
      <c r="F43" s="411"/>
      <c r="G43" s="115">
        <v>2</v>
      </c>
      <c r="H43" s="113">
        <v>450</v>
      </c>
      <c r="I43" s="90">
        <f>SUM(G43*H43)</f>
        <v>900</v>
      </c>
    </row>
    <row r="44" spans="1:12" x14ac:dyDescent="0.25">
      <c r="A44" s="83">
        <v>2</v>
      </c>
      <c r="B44" s="395" t="s">
        <v>168</v>
      </c>
      <c r="C44" s="396"/>
      <c r="D44" s="397"/>
      <c r="E44" s="420" t="s">
        <v>167</v>
      </c>
      <c r="F44" s="421"/>
      <c r="G44" s="84"/>
      <c r="H44" s="114">
        <v>350</v>
      </c>
      <c r="I44" s="87">
        <f t="shared" ref="I44:I48" si="1">SUM(G44*H44)</f>
        <v>0</v>
      </c>
    </row>
    <row r="45" spans="1:12" x14ac:dyDescent="0.25">
      <c r="A45" s="83">
        <v>3</v>
      </c>
      <c r="B45" s="395" t="s">
        <v>169</v>
      </c>
      <c r="C45" s="396"/>
      <c r="D45" s="397"/>
      <c r="E45" s="420" t="s">
        <v>167</v>
      </c>
      <c r="F45" s="421"/>
      <c r="G45" s="84"/>
      <c r="H45" s="114">
        <v>300</v>
      </c>
      <c r="I45" s="87">
        <f t="shared" si="1"/>
        <v>0</v>
      </c>
    </row>
    <row r="46" spans="1:12" x14ac:dyDescent="0.25">
      <c r="A46" s="83">
        <v>4</v>
      </c>
      <c r="B46" s="395" t="s">
        <v>170</v>
      </c>
      <c r="C46" s="396"/>
      <c r="D46" s="397"/>
      <c r="E46" s="420" t="s">
        <v>167</v>
      </c>
      <c r="F46" s="421"/>
      <c r="G46" s="84">
        <v>2</v>
      </c>
      <c r="H46" s="114">
        <v>200</v>
      </c>
      <c r="I46" s="87">
        <f t="shared" si="1"/>
        <v>400</v>
      </c>
    </row>
    <row r="47" spans="1:12" x14ac:dyDescent="0.25">
      <c r="A47" s="83">
        <v>5</v>
      </c>
      <c r="B47" s="395" t="s">
        <v>171</v>
      </c>
      <c r="C47" s="396"/>
      <c r="D47" s="397"/>
      <c r="E47" s="420" t="s">
        <v>167</v>
      </c>
      <c r="F47" s="421"/>
      <c r="G47" s="84"/>
      <c r="H47" s="116">
        <v>200</v>
      </c>
      <c r="I47" s="87">
        <f t="shared" si="1"/>
        <v>0</v>
      </c>
    </row>
    <row r="48" spans="1:12" x14ac:dyDescent="0.25">
      <c r="A48" s="83">
        <v>6</v>
      </c>
      <c r="B48" s="395" t="s">
        <v>172</v>
      </c>
      <c r="C48" s="396"/>
      <c r="D48" s="397"/>
      <c r="E48" s="420" t="s">
        <v>167</v>
      </c>
      <c r="F48" s="421"/>
      <c r="G48" s="84"/>
      <c r="H48" s="116">
        <v>140</v>
      </c>
      <c r="I48" s="87">
        <f t="shared" si="1"/>
        <v>0</v>
      </c>
    </row>
    <row r="49" spans="1:12" x14ac:dyDescent="0.25">
      <c r="A49" s="83"/>
      <c r="B49" s="395"/>
      <c r="C49" s="396"/>
      <c r="D49" s="397"/>
      <c r="E49" s="91"/>
      <c r="F49" s="58"/>
      <c r="G49" s="58"/>
      <c r="H49" s="74"/>
      <c r="I49" s="87"/>
    </row>
    <row r="50" spans="1:12" x14ac:dyDescent="0.25">
      <c r="A50" s="72"/>
      <c r="B50" s="395"/>
      <c r="C50" s="396"/>
      <c r="D50" s="397"/>
      <c r="F50" s="58"/>
      <c r="G50" s="58"/>
      <c r="H50" s="74"/>
      <c r="I50" s="87"/>
    </row>
    <row r="51" spans="1:12" x14ac:dyDescent="0.25">
      <c r="A51" s="92"/>
      <c r="B51" s="398"/>
      <c r="C51" s="399"/>
      <c r="D51" s="400"/>
      <c r="E51" s="60"/>
      <c r="F51" s="61"/>
      <c r="G51" s="58"/>
      <c r="H51" s="76"/>
      <c r="I51" s="87"/>
    </row>
    <row r="52" spans="1:12" x14ac:dyDescent="0.25">
      <c r="A52" s="422" t="s">
        <v>173</v>
      </c>
      <c r="B52" s="423"/>
      <c r="C52" s="423"/>
      <c r="D52" s="423"/>
      <c r="E52" s="423"/>
      <c r="F52" s="423"/>
      <c r="G52" s="423"/>
      <c r="H52" s="424"/>
      <c r="I52" s="93">
        <f>SUM(I43:I51)</f>
        <v>1300</v>
      </c>
    </row>
    <row r="53" spans="1:12" x14ac:dyDescent="0.25">
      <c r="A53" s="401" t="s">
        <v>174</v>
      </c>
      <c r="B53" s="402"/>
      <c r="C53" s="402"/>
      <c r="D53" s="402"/>
      <c r="E53" s="402"/>
      <c r="F53" s="402"/>
      <c r="G53" s="402"/>
      <c r="H53" s="402"/>
      <c r="I53" s="403"/>
    </row>
    <row r="54" spans="1:12" x14ac:dyDescent="0.25">
      <c r="A54" s="78" t="s">
        <v>175</v>
      </c>
      <c r="B54" s="404" t="s">
        <v>176</v>
      </c>
      <c r="C54" s="405"/>
      <c r="D54" s="406"/>
      <c r="E54" s="404" t="s">
        <v>177</v>
      </c>
      <c r="F54" s="406"/>
      <c r="G54" s="94" t="s">
        <v>178</v>
      </c>
      <c r="H54" s="94" t="s">
        <v>150</v>
      </c>
      <c r="I54" s="95" t="s">
        <v>151</v>
      </c>
    </row>
    <row r="55" spans="1:12" x14ac:dyDescent="0.25">
      <c r="A55" s="83">
        <v>1</v>
      </c>
      <c r="B55" s="407" t="s">
        <v>341</v>
      </c>
      <c r="C55" s="408"/>
      <c r="D55" s="409"/>
      <c r="E55" s="410"/>
      <c r="F55" s="411"/>
      <c r="G55" s="84"/>
      <c r="H55" s="96"/>
      <c r="I55" s="87"/>
    </row>
    <row r="56" spans="1:12" x14ac:dyDescent="0.25">
      <c r="A56" s="83"/>
      <c r="B56" s="417" t="s">
        <v>328</v>
      </c>
      <c r="C56" s="418"/>
      <c r="D56" s="419"/>
      <c r="E56" s="420">
        <v>1</v>
      </c>
      <c r="F56" s="421"/>
      <c r="G56" s="84">
        <v>11.6</v>
      </c>
      <c r="H56" s="96">
        <v>5</v>
      </c>
      <c r="I56" s="87">
        <f>H56*G56</f>
        <v>58</v>
      </c>
    </row>
    <row r="57" spans="1:12" x14ac:dyDescent="0.25">
      <c r="A57" s="97"/>
      <c r="B57" s="412"/>
      <c r="C57" s="413"/>
      <c r="D57" s="414"/>
      <c r="E57" s="415"/>
      <c r="F57" s="416"/>
      <c r="G57" s="84"/>
      <c r="H57" s="96"/>
      <c r="I57" s="87"/>
    </row>
    <row r="58" spans="1:12" x14ac:dyDescent="0.25">
      <c r="A58" s="422" t="s">
        <v>181</v>
      </c>
      <c r="B58" s="423"/>
      <c r="C58" s="423"/>
      <c r="D58" s="423"/>
      <c r="E58" s="423"/>
      <c r="F58" s="423"/>
      <c r="G58" s="423"/>
      <c r="H58" s="424"/>
      <c r="I58" s="98">
        <f>SUM(I55:I57)</f>
        <v>58</v>
      </c>
    </row>
    <row r="59" spans="1:12" x14ac:dyDescent="0.25">
      <c r="A59" s="99"/>
      <c r="B59" s="100"/>
      <c r="C59" s="100"/>
      <c r="D59" s="100"/>
      <c r="E59" s="100"/>
      <c r="F59" s="101"/>
      <c r="G59" s="102"/>
      <c r="H59" s="102"/>
      <c r="I59" s="103"/>
      <c r="L59" s="55"/>
    </row>
    <row r="60" spans="1:12" x14ac:dyDescent="0.25">
      <c r="A60" s="390"/>
      <c r="B60" s="391"/>
      <c r="C60" s="391"/>
      <c r="D60" s="391"/>
      <c r="E60" s="391"/>
      <c r="F60" s="104"/>
      <c r="G60" s="394" t="s">
        <v>182</v>
      </c>
      <c r="H60" s="391"/>
      <c r="I60" s="105">
        <f>I58+I52+I40</f>
        <v>3640.52</v>
      </c>
    </row>
    <row r="61" spans="1:12" x14ac:dyDescent="0.25">
      <c r="A61" s="390"/>
      <c r="B61" s="391"/>
      <c r="C61" s="391"/>
      <c r="D61" s="391"/>
      <c r="E61" s="391"/>
      <c r="F61" s="58"/>
      <c r="G61" s="106"/>
      <c r="H61" s="107"/>
      <c r="I61" s="108"/>
    </row>
    <row r="62" spans="1:12" ht="15.75" thickBot="1" x14ac:dyDescent="0.3">
      <c r="A62" s="390"/>
      <c r="B62" s="391"/>
      <c r="C62" s="391"/>
      <c r="D62" s="391"/>
      <c r="E62" s="391"/>
      <c r="F62" s="58"/>
      <c r="G62" s="444" t="s">
        <v>183</v>
      </c>
      <c r="H62" s="445"/>
      <c r="I62" s="117">
        <f>I60+I61</f>
        <v>3640.52</v>
      </c>
    </row>
    <row r="63" spans="1:12" ht="16.5" thickTop="1" thickBot="1" x14ac:dyDescent="0.3">
      <c r="A63" s="109"/>
      <c r="B63" s="110"/>
      <c r="C63" s="392"/>
      <c r="D63" s="393"/>
      <c r="E63" s="393"/>
      <c r="F63" s="393"/>
      <c r="G63" s="111"/>
      <c r="H63" s="111"/>
      <c r="I63" s="112"/>
    </row>
    <row r="65" spans="1:2" x14ac:dyDescent="0.25">
      <c r="A65" s="55"/>
      <c r="B65" s="55"/>
    </row>
  </sheetData>
  <mergeCells count="76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rgb="FFFFFF00"/>
  </sheetPr>
  <dimension ref="A1:M65"/>
  <sheetViews>
    <sheetView topLeftCell="A25" workbookViewId="0">
      <selection activeCell="M45" sqref="M45"/>
    </sheetView>
  </sheetViews>
  <sheetFormatPr defaultRowHeight="15" x14ac:dyDescent="0.25"/>
  <cols>
    <col min="1" max="1" width="12" bestFit="1" customWidth="1"/>
    <col min="4" max="4" width="21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>
        <v>32</v>
      </c>
      <c r="I9" s="442"/>
    </row>
    <row r="10" spans="1:13" x14ac:dyDescent="0.25">
      <c r="A10" s="57" t="s">
        <v>130</v>
      </c>
      <c r="B10" s="55"/>
      <c r="D10" s="143"/>
      <c r="E10" s="58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D11" s="143"/>
      <c r="E11" s="58"/>
      <c r="F11" s="428" t="s">
        <v>133</v>
      </c>
      <c r="G11" s="429"/>
      <c r="H11" s="430" t="e">
        <f>#REF!</f>
        <v>#REF!</v>
      </c>
      <c r="I11" s="431"/>
    </row>
    <row r="12" spans="1:13" x14ac:dyDescent="0.25">
      <c r="A12" s="57" t="s">
        <v>135</v>
      </c>
      <c r="B12" s="55"/>
      <c r="D12" s="143"/>
      <c r="E12" s="58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D13" s="143"/>
      <c r="E13" s="58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D14" s="143"/>
      <c r="E14" s="58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434" t="s">
        <v>342</v>
      </c>
      <c r="B15" s="435"/>
      <c r="C15" s="435"/>
      <c r="D15" s="435"/>
      <c r="E15" s="435"/>
      <c r="F15" s="435"/>
      <c r="G15" s="435"/>
      <c r="H15" s="435"/>
      <c r="I15" s="436"/>
    </row>
    <row r="16" spans="1:13" ht="15.75" thickBot="1" x14ac:dyDescent="0.3">
      <c r="A16" s="437" t="s">
        <v>144</v>
      </c>
      <c r="B16" s="438"/>
      <c r="C16" s="438"/>
      <c r="D16" s="438"/>
      <c r="E16" s="438"/>
      <c r="F16" s="438"/>
      <c r="G16" s="438"/>
      <c r="H16" s="438"/>
      <c r="I16" s="439"/>
    </row>
    <row r="17" spans="1:11" x14ac:dyDescent="0.25">
      <c r="A17" s="62" t="s">
        <v>145</v>
      </c>
      <c r="B17" s="452" t="s">
        <v>228</v>
      </c>
      <c r="C17" s="453"/>
      <c r="D17" s="454"/>
      <c r="E17" s="128" t="s">
        <v>147</v>
      </c>
      <c r="F17" s="128" t="s">
        <v>148</v>
      </c>
      <c r="G17" s="128" t="s">
        <v>149</v>
      </c>
      <c r="H17" s="128" t="s">
        <v>150</v>
      </c>
      <c r="I17" s="129" t="s">
        <v>151</v>
      </c>
    </row>
    <row r="18" spans="1:11" x14ac:dyDescent="0.25">
      <c r="A18" s="67"/>
      <c r="B18" s="410"/>
      <c r="C18" s="432"/>
      <c r="D18" s="411"/>
      <c r="E18" s="68"/>
      <c r="F18" s="69"/>
      <c r="G18" s="68"/>
      <c r="H18" s="70"/>
      <c r="I18" s="71">
        <f>SUM(G18*H18)</f>
        <v>0</v>
      </c>
    </row>
    <row r="19" spans="1:11" x14ac:dyDescent="0.25">
      <c r="A19" s="72"/>
      <c r="B19" s="420"/>
      <c r="C19" s="359"/>
      <c r="D19" s="421"/>
      <c r="E19" s="73"/>
      <c r="F19" s="58"/>
      <c r="G19" s="73"/>
      <c r="H19" s="74"/>
      <c r="I19" s="71">
        <f t="shared" ref="I19:I20" si="0">SUM(G19*H19)</f>
        <v>0</v>
      </c>
    </row>
    <row r="20" spans="1:11" x14ac:dyDescent="0.25">
      <c r="A20" s="72"/>
      <c r="B20" s="415"/>
      <c r="C20" s="433"/>
      <c r="D20" s="416"/>
      <c r="E20" s="73"/>
      <c r="F20" s="58"/>
      <c r="G20" s="75"/>
      <c r="H20" s="76"/>
      <c r="I20" s="77">
        <f t="shared" si="0"/>
        <v>0</v>
      </c>
    </row>
    <row r="21" spans="1:11" x14ac:dyDescent="0.25">
      <c r="A21" s="422" t="s">
        <v>152</v>
      </c>
      <c r="B21" s="423"/>
      <c r="C21" s="423"/>
      <c r="D21" s="423"/>
      <c r="E21" s="423"/>
      <c r="F21" s="423"/>
      <c r="G21" s="423"/>
      <c r="H21" s="424"/>
      <c r="I21" s="71">
        <f>SUM(I18:I20)</f>
        <v>0</v>
      </c>
    </row>
    <row r="22" spans="1:11" x14ac:dyDescent="0.25">
      <c r="A22" s="401" t="s">
        <v>153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25">
      <c r="A23" s="78" t="s">
        <v>154</v>
      </c>
      <c r="B23" s="404" t="s">
        <v>228</v>
      </c>
      <c r="C23" s="405"/>
      <c r="D23" s="405"/>
      <c r="E23" s="405"/>
      <c r="F23" s="80"/>
      <c r="G23" s="136" t="s">
        <v>149</v>
      </c>
      <c r="H23" s="94" t="s">
        <v>150</v>
      </c>
      <c r="I23" s="95" t="s">
        <v>151</v>
      </c>
      <c r="K23" s="100"/>
    </row>
    <row r="24" spans="1:11" x14ac:dyDescent="0.25">
      <c r="A24" s="83"/>
      <c r="B24" s="407"/>
      <c r="C24" s="408"/>
      <c r="D24" s="408"/>
      <c r="E24" s="408"/>
      <c r="F24" s="409"/>
      <c r="G24" s="144"/>
      <c r="H24" s="140"/>
      <c r="I24" s="87"/>
    </row>
    <row r="25" spans="1:11" x14ac:dyDescent="0.25">
      <c r="A25" s="83"/>
      <c r="B25" s="417"/>
      <c r="C25" s="418"/>
      <c r="D25" s="418"/>
      <c r="E25" s="418"/>
      <c r="F25" s="418"/>
      <c r="G25" s="146"/>
      <c r="H25" s="145"/>
      <c r="I25" s="87"/>
    </row>
    <row r="26" spans="1:11" x14ac:dyDescent="0.25">
      <c r="A26" s="83"/>
      <c r="B26" s="417"/>
      <c r="C26" s="418"/>
      <c r="D26" s="418"/>
      <c r="E26" s="418"/>
      <c r="F26" s="419"/>
      <c r="G26" s="146"/>
      <c r="H26" s="145"/>
      <c r="I26" s="87"/>
    </row>
    <row r="27" spans="1:11" x14ac:dyDescent="0.25">
      <c r="A27" s="83"/>
      <c r="B27" s="417"/>
      <c r="C27" s="418"/>
      <c r="D27" s="418"/>
      <c r="E27" s="418"/>
      <c r="F27" s="419"/>
      <c r="G27" s="146"/>
      <c r="H27" s="145"/>
      <c r="I27" s="87"/>
    </row>
    <row r="28" spans="1:11" x14ac:dyDescent="0.25">
      <c r="A28" s="83"/>
      <c r="B28" s="417"/>
      <c r="C28" s="418"/>
      <c r="D28" s="418"/>
      <c r="E28" s="418"/>
      <c r="F28" s="419"/>
      <c r="G28" s="146"/>
      <c r="H28" s="147"/>
      <c r="I28" s="87"/>
    </row>
    <row r="29" spans="1:11" x14ac:dyDescent="0.25">
      <c r="A29" s="83"/>
      <c r="B29" s="458"/>
      <c r="C29" s="459"/>
      <c r="D29" s="459"/>
      <c r="E29" s="459"/>
      <c r="F29" s="459"/>
      <c r="G29" s="146"/>
      <c r="H29" s="147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47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47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47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47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47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  <c r="L37" s="88"/>
    </row>
    <row r="38" spans="1:12" x14ac:dyDescent="0.25">
      <c r="A38" s="455" t="s">
        <v>229</v>
      </c>
      <c r="B38" s="423"/>
      <c r="C38" s="423"/>
      <c r="D38" s="423"/>
      <c r="E38" s="423"/>
      <c r="F38" s="423"/>
      <c r="G38" s="423"/>
      <c r="H38" s="424"/>
      <c r="I38" s="141">
        <f>SUM(I24:I37)</f>
        <v>0</v>
      </c>
      <c r="L38" s="88"/>
    </row>
    <row r="39" spans="1:12" x14ac:dyDescent="0.25">
      <c r="A39" s="422" t="s">
        <v>230</v>
      </c>
      <c r="B39" s="423"/>
      <c r="C39" s="423"/>
      <c r="D39" s="423"/>
      <c r="E39" s="423"/>
      <c r="F39" s="423"/>
      <c r="G39" s="423"/>
      <c r="H39" s="424"/>
      <c r="I39" s="142">
        <f>ROUND((I38*0.15),2)</f>
        <v>0</v>
      </c>
      <c r="L39" s="88"/>
    </row>
    <row r="40" spans="1:12" x14ac:dyDescent="0.25">
      <c r="A40" s="422" t="s">
        <v>231</v>
      </c>
      <c r="B40" s="423"/>
      <c r="C40" s="423"/>
      <c r="D40" s="423"/>
      <c r="E40" s="423"/>
      <c r="F40" s="423"/>
      <c r="G40" s="423"/>
      <c r="H40" s="424"/>
      <c r="I40" s="89">
        <f>I38+I39</f>
        <v>0</v>
      </c>
    </row>
    <row r="41" spans="1:12" x14ac:dyDescent="0.25">
      <c r="A41" s="401" t="s">
        <v>163</v>
      </c>
      <c r="B41" s="402"/>
      <c r="C41" s="402"/>
      <c r="D41" s="402"/>
      <c r="E41" s="402"/>
      <c r="F41" s="402"/>
      <c r="G41" s="402"/>
      <c r="H41" s="402"/>
      <c r="I41" s="403"/>
    </row>
    <row r="42" spans="1:12" x14ac:dyDescent="0.25">
      <c r="A42" s="78" t="s">
        <v>164</v>
      </c>
      <c r="B42" s="404" t="s">
        <v>165</v>
      </c>
      <c r="C42" s="405"/>
      <c r="D42" s="406"/>
      <c r="E42" s="404" t="s">
        <v>147</v>
      </c>
      <c r="F42" s="406"/>
      <c r="G42" s="80" t="s">
        <v>149</v>
      </c>
      <c r="H42" s="81" t="s">
        <v>150</v>
      </c>
      <c r="I42" s="82" t="s">
        <v>151</v>
      </c>
    </row>
    <row r="43" spans="1:12" x14ac:dyDescent="0.25">
      <c r="A43" s="83">
        <v>1</v>
      </c>
      <c r="B43" s="425" t="s">
        <v>166</v>
      </c>
      <c r="C43" s="426"/>
      <c r="D43" s="427"/>
      <c r="E43" s="410" t="s">
        <v>167</v>
      </c>
      <c r="F43" s="411"/>
      <c r="G43" s="115">
        <v>2</v>
      </c>
      <c r="H43" s="113">
        <v>450</v>
      </c>
      <c r="I43" s="90">
        <f>SUM(G43*H43)</f>
        <v>900</v>
      </c>
    </row>
    <row r="44" spans="1:12" x14ac:dyDescent="0.25">
      <c r="A44" s="83">
        <v>2</v>
      </c>
      <c r="B44" s="395" t="s">
        <v>168</v>
      </c>
      <c r="C44" s="396"/>
      <c r="D44" s="397"/>
      <c r="E44" s="420" t="s">
        <v>167</v>
      </c>
      <c r="F44" s="421"/>
      <c r="G44" s="84"/>
      <c r="H44" s="114">
        <v>350</v>
      </c>
      <c r="I44" s="87">
        <f t="shared" ref="I44:I48" si="1">SUM(G44*H44)</f>
        <v>0</v>
      </c>
    </row>
    <row r="45" spans="1:12" x14ac:dyDescent="0.25">
      <c r="A45" s="83">
        <v>3</v>
      </c>
      <c r="B45" s="395" t="s">
        <v>169</v>
      </c>
      <c r="C45" s="396"/>
      <c r="D45" s="397"/>
      <c r="E45" s="420" t="s">
        <v>167</v>
      </c>
      <c r="F45" s="421"/>
      <c r="G45" s="84"/>
      <c r="H45" s="114">
        <v>300</v>
      </c>
      <c r="I45" s="87">
        <f t="shared" si="1"/>
        <v>0</v>
      </c>
    </row>
    <row r="46" spans="1:12" x14ac:dyDescent="0.25">
      <c r="A46" s="83">
        <v>4</v>
      </c>
      <c r="B46" s="395" t="s">
        <v>170</v>
      </c>
      <c r="C46" s="396"/>
      <c r="D46" s="397"/>
      <c r="E46" s="420" t="s">
        <v>167</v>
      </c>
      <c r="F46" s="421"/>
      <c r="G46" s="84">
        <v>2</v>
      </c>
      <c r="H46" s="114">
        <v>200</v>
      </c>
      <c r="I46" s="87">
        <f t="shared" si="1"/>
        <v>400</v>
      </c>
    </row>
    <row r="47" spans="1:12" x14ac:dyDescent="0.25">
      <c r="A47" s="83">
        <v>5</v>
      </c>
      <c r="B47" s="395" t="s">
        <v>171</v>
      </c>
      <c r="C47" s="396"/>
      <c r="D47" s="397"/>
      <c r="E47" s="420" t="s">
        <v>167</v>
      </c>
      <c r="F47" s="421"/>
      <c r="G47" s="84"/>
      <c r="H47" s="116">
        <v>200</v>
      </c>
      <c r="I47" s="87">
        <f t="shared" si="1"/>
        <v>0</v>
      </c>
    </row>
    <row r="48" spans="1:12" x14ac:dyDescent="0.25">
      <c r="A48" s="83">
        <v>6</v>
      </c>
      <c r="B48" s="395" t="s">
        <v>172</v>
      </c>
      <c r="C48" s="396"/>
      <c r="D48" s="397"/>
      <c r="E48" s="420" t="s">
        <v>167</v>
      </c>
      <c r="F48" s="421"/>
      <c r="G48" s="84"/>
      <c r="H48" s="116">
        <v>140</v>
      </c>
      <c r="I48" s="87">
        <f t="shared" si="1"/>
        <v>0</v>
      </c>
    </row>
    <row r="49" spans="1:12" x14ac:dyDescent="0.25">
      <c r="A49" s="83"/>
      <c r="B49" s="395"/>
      <c r="C49" s="396"/>
      <c r="D49" s="397"/>
      <c r="E49" s="91"/>
      <c r="F49" s="58"/>
      <c r="G49" s="58"/>
      <c r="H49" s="74"/>
      <c r="I49" s="87"/>
    </row>
    <row r="50" spans="1:12" x14ac:dyDescent="0.25">
      <c r="A50" s="72"/>
      <c r="B50" s="395"/>
      <c r="C50" s="396"/>
      <c r="D50" s="397"/>
      <c r="F50" s="58"/>
      <c r="G50" s="58"/>
      <c r="H50" s="74"/>
      <c r="I50" s="87"/>
    </row>
    <row r="51" spans="1:12" x14ac:dyDescent="0.25">
      <c r="A51" s="92"/>
      <c r="B51" s="398"/>
      <c r="C51" s="399"/>
      <c r="D51" s="400"/>
      <c r="E51" s="60"/>
      <c r="F51" s="61"/>
      <c r="G51" s="58"/>
      <c r="H51" s="76"/>
      <c r="I51" s="87"/>
    </row>
    <row r="52" spans="1:12" x14ac:dyDescent="0.25">
      <c r="A52" s="422" t="s">
        <v>173</v>
      </c>
      <c r="B52" s="423"/>
      <c r="C52" s="423"/>
      <c r="D52" s="423"/>
      <c r="E52" s="423"/>
      <c r="F52" s="423"/>
      <c r="G52" s="423"/>
      <c r="H52" s="424"/>
      <c r="I52" s="93">
        <f>SUM(I43:I51)</f>
        <v>1300</v>
      </c>
    </row>
    <row r="53" spans="1:12" x14ac:dyDescent="0.25">
      <c r="A53" s="401" t="s">
        <v>174</v>
      </c>
      <c r="B53" s="402"/>
      <c r="C53" s="402"/>
      <c r="D53" s="402"/>
      <c r="E53" s="402"/>
      <c r="F53" s="402"/>
      <c r="G53" s="402"/>
      <c r="H53" s="402"/>
      <c r="I53" s="403"/>
    </row>
    <row r="54" spans="1:12" x14ac:dyDescent="0.25">
      <c r="A54" s="78" t="s">
        <v>175</v>
      </c>
      <c r="B54" s="404" t="s">
        <v>176</v>
      </c>
      <c r="C54" s="405"/>
      <c r="D54" s="406"/>
      <c r="E54" s="404" t="s">
        <v>177</v>
      </c>
      <c r="F54" s="406"/>
      <c r="G54" s="94" t="s">
        <v>178</v>
      </c>
      <c r="H54" s="94" t="s">
        <v>150</v>
      </c>
      <c r="I54" s="95" t="s">
        <v>151</v>
      </c>
    </row>
    <row r="55" spans="1:12" x14ac:dyDescent="0.25">
      <c r="A55" s="83">
        <v>1</v>
      </c>
      <c r="B55" s="407" t="s">
        <v>343</v>
      </c>
      <c r="C55" s="408"/>
      <c r="D55" s="409"/>
      <c r="E55" s="410"/>
      <c r="F55" s="411"/>
      <c r="G55" s="84"/>
      <c r="H55" s="96"/>
      <c r="I55" s="87"/>
    </row>
    <row r="56" spans="1:12" x14ac:dyDescent="0.25">
      <c r="A56" s="83"/>
      <c r="B56" s="417" t="s">
        <v>328</v>
      </c>
      <c r="C56" s="418"/>
      <c r="D56" s="419"/>
      <c r="E56" s="420">
        <v>1</v>
      </c>
      <c r="F56" s="421"/>
      <c r="G56" s="84">
        <v>90.2</v>
      </c>
      <c r="H56" s="96">
        <v>5</v>
      </c>
      <c r="I56" s="87">
        <f>H56*G56</f>
        <v>451</v>
      </c>
    </row>
    <row r="57" spans="1:12" x14ac:dyDescent="0.25">
      <c r="A57" s="97"/>
      <c r="B57" s="412"/>
      <c r="C57" s="413"/>
      <c r="D57" s="414"/>
      <c r="E57" s="415"/>
      <c r="F57" s="416"/>
      <c r="G57" s="84"/>
      <c r="H57" s="96"/>
      <c r="I57" s="87"/>
    </row>
    <row r="58" spans="1:12" x14ac:dyDescent="0.25">
      <c r="A58" s="422" t="s">
        <v>181</v>
      </c>
      <c r="B58" s="423"/>
      <c r="C58" s="423"/>
      <c r="D58" s="423"/>
      <c r="E58" s="423"/>
      <c r="F58" s="423"/>
      <c r="G58" s="423"/>
      <c r="H58" s="424"/>
      <c r="I58" s="98">
        <f>SUM(I55:I57)</f>
        <v>451</v>
      </c>
    </row>
    <row r="59" spans="1:12" x14ac:dyDescent="0.25">
      <c r="A59" s="99"/>
      <c r="B59" s="100"/>
      <c r="C59" s="100"/>
      <c r="D59" s="100"/>
      <c r="E59" s="100"/>
      <c r="F59" s="101"/>
      <c r="G59" s="102"/>
      <c r="H59" s="102"/>
      <c r="I59" s="103"/>
      <c r="L59" s="55"/>
    </row>
    <row r="60" spans="1:12" x14ac:dyDescent="0.25">
      <c r="A60" s="390"/>
      <c r="B60" s="391"/>
      <c r="C60" s="391"/>
      <c r="D60" s="391"/>
      <c r="E60" s="391"/>
      <c r="F60" s="104"/>
      <c r="G60" s="394" t="s">
        <v>182</v>
      </c>
      <c r="H60" s="391"/>
      <c r="I60" s="105">
        <f>I58+I52+I40</f>
        <v>1751</v>
      </c>
    </row>
    <row r="61" spans="1:12" x14ac:dyDescent="0.25">
      <c r="A61" s="390"/>
      <c r="B61" s="391"/>
      <c r="C61" s="391"/>
      <c r="D61" s="391"/>
      <c r="E61" s="391"/>
      <c r="F61" s="58"/>
      <c r="G61" s="106"/>
      <c r="H61" s="107"/>
      <c r="I61" s="108"/>
    </row>
    <row r="62" spans="1:12" ht="15.75" thickBot="1" x14ac:dyDescent="0.3">
      <c r="A62" s="390"/>
      <c r="B62" s="391"/>
      <c r="C62" s="391"/>
      <c r="D62" s="391"/>
      <c r="E62" s="391"/>
      <c r="F62" s="58"/>
      <c r="G62" s="444" t="s">
        <v>183</v>
      </c>
      <c r="H62" s="445"/>
      <c r="I62" s="117">
        <f>I60+I61</f>
        <v>1751</v>
      </c>
    </row>
    <row r="63" spans="1:12" ht="16.5" thickTop="1" thickBot="1" x14ac:dyDescent="0.3">
      <c r="A63" s="109"/>
      <c r="B63" s="110"/>
      <c r="C63" s="392"/>
      <c r="D63" s="393"/>
      <c r="E63" s="393"/>
      <c r="F63" s="393"/>
      <c r="G63" s="111"/>
      <c r="H63" s="111"/>
      <c r="I63" s="112"/>
    </row>
    <row r="65" spans="1:2" x14ac:dyDescent="0.25">
      <c r="A65" s="55"/>
      <c r="B65" s="55"/>
    </row>
  </sheetData>
  <mergeCells count="76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rgb="FFFFFF00"/>
  </sheetPr>
  <dimension ref="A1:M65"/>
  <sheetViews>
    <sheetView topLeftCell="A22" workbookViewId="0">
      <selection activeCell="M45" sqref="M45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>
        <v>33</v>
      </c>
      <c r="I9" s="442"/>
    </row>
    <row r="10" spans="1:13" x14ac:dyDescent="0.25">
      <c r="A10" s="57" t="s">
        <v>130</v>
      </c>
      <c r="B10" s="55"/>
      <c r="D10" s="143"/>
      <c r="E10" s="58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D11" s="143"/>
      <c r="E11" s="58"/>
      <c r="F11" s="428" t="s">
        <v>133</v>
      </c>
      <c r="G11" s="429"/>
      <c r="H11" s="430" t="e">
        <f>#REF!</f>
        <v>#REF!</v>
      </c>
      <c r="I11" s="431"/>
    </row>
    <row r="12" spans="1:13" x14ac:dyDescent="0.25">
      <c r="A12" s="57" t="s">
        <v>135</v>
      </c>
      <c r="B12" s="55"/>
      <c r="D12" s="143"/>
      <c r="E12" s="58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D13" s="143"/>
      <c r="E13" s="58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D14" s="143"/>
      <c r="E14" s="58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434" t="s">
        <v>344</v>
      </c>
      <c r="B15" s="435"/>
      <c r="C15" s="435"/>
      <c r="D15" s="435"/>
      <c r="E15" s="435"/>
      <c r="F15" s="435"/>
      <c r="G15" s="435"/>
      <c r="H15" s="435"/>
      <c r="I15" s="436"/>
    </row>
    <row r="16" spans="1:13" ht="15.75" thickBot="1" x14ac:dyDescent="0.3">
      <c r="A16" s="437" t="s">
        <v>144</v>
      </c>
      <c r="B16" s="438"/>
      <c r="C16" s="438"/>
      <c r="D16" s="438"/>
      <c r="E16" s="438"/>
      <c r="F16" s="438"/>
      <c r="G16" s="438"/>
      <c r="H16" s="438"/>
      <c r="I16" s="439"/>
    </row>
    <row r="17" spans="1:11" x14ac:dyDescent="0.25">
      <c r="A17" s="62" t="s">
        <v>145</v>
      </c>
      <c r="B17" s="452" t="s">
        <v>228</v>
      </c>
      <c r="C17" s="453"/>
      <c r="D17" s="454"/>
      <c r="E17" s="128" t="s">
        <v>147</v>
      </c>
      <c r="F17" s="128" t="s">
        <v>148</v>
      </c>
      <c r="G17" s="128" t="s">
        <v>149</v>
      </c>
      <c r="H17" s="128" t="s">
        <v>150</v>
      </c>
      <c r="I17" s="129" t="s">
        <v>151</v>
      </c>
    </row>
    <row r="18" spans="1:11" x14ac:dyDescent="0.25">
      <c r="A18" s="67"/>
      <c r="B18" s="410"/>
      <c r="C18" s="432"/>
      <c r="D18" s="411"/>
      <c r="E18" s="68"/>
      <c r="F18" s="69"/>
      <c r="G18" s="68"/>
      <c r="H18" s="70"/>
      <c r="I18" s="71">
        <f>SUM(G18*H18)</f>
        <v>0</v>
      </c>
    </row>
    <row r="19" spans="1:11" x14ac:dyDescent="0.25">
      <c r="A19" s="72"/>
      <c r="B19" s="420"/>
      <c r="C19" s="359"/>
      <c r="D19" s="421"/>
      <c r="E19" s="73"/>
      <c r="F19" s="58"/>
      <c r="G19" s="73"/>
      <c r="H19" s="74"/>
      <c r="I19" s="71">
        <f t="shared" ref="I19:I20" si="0">SUM(G19*H19)</f>
        <v>0</v>
      </c>
    </row>
    <row r="20" spans="1:11" x14ac:dyDescent="0.25">
      <c r="A20" s="72"/>
      <c r="B20" s="415"/>
      <c r="C20" s="433"/>
      <c r="D20" s="416"/>
      <c r="E20" s="73"/>
      <c r="F20" s="58"/>
      <c r="G20" s="75"/>
      <c r="H20" s="76"/>
      <c r="I20" s="77">
        <f t="shared" si="0"/>
        <v>0</v>
      </c>
    </row>
    <row r="21" spans="1:11" x14ac:dyDescent="0.25">
      <c r="A21" s="422" t="s">
        <v>152</v>
      </c>
      <c r="B21" s="423"/>
      <c r="C21" s="423"/>
      <c r="D21" s="423"/>
      <c r="E21" s="423"/>
      <c r="F21" s="423"/>
      <c r="G21" s="423"/>
      <c r="H21" s="424"/>
      <c r="I21" s="71">
        <f>SUM(I18:I20)</f>
        <v>0</v>
      </c>
    </row>
    <row r="22" spans="1:11" x14ac:dyDescent="0.25">
      <c r="A22" s="401" t="s">
        <v>153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25">
      <c r="A23" s="78" t="s">
        <v>154</v>
      </c>
      <c r="B23" s="404" t="s">
        <v>228</v>
      </c>
      <c r="C23" s="405"/>
      <c r="D23" s="405"/>
      <c r="E23" s="405"/>
      <c r="F23" s="80"/>
      <c r="G23" s="136" t="s">
        <v>149</v>
      </c>
      <c r="H23" s="94" t="s">
        <v>150</v>
      </c>
      <c r="I23" s="95" t="s">
        <v>151</v>
      </c>
      <c r="K23" s="100"/>
    </row>
    <row r="24" spans="1:11" x14ac:dyDescent="0.25">
      <c r="A24" s="83">
        <v>1</v>
      </c>
      <c r="B24" s="407" t="s">
        <v>345</v>
      </c>
      <c r="C24" s="408"/>
      <c r="D24" s="408"/>
      <c r="E24" s="408"/>
      <c r="F24" s="409"/>
      <c r="G24" s="144">
        <v>1</v>
      </c>
      <c r="H24" s="140">
        <v>153.18</v>
      </c>
      <c r="I24" s="87">
        <f>H24*G24</f>
        <v>153.18</v>
      </c>
    </row>
    <row r="25" spans="1:11" x14ac:dyDescent="0.25">
      <c r="A25" s="83"/>
      <c r="B25" s="417"/>
      <c r="C25" s="418"/>
      <c r="D25" s="418"/>
      <c r="E25" s="418"/>
      <c r="F25" s="418"/>
      <c r="G25" s="146"/>
      <c r="H25" s="145"/>
      <c r="I25" s="87"/>
    </row>
    <row r="26" spans="1:11" x14ac:dyDescent="0.25">
      <c r="A26" s="83"/>
      <c r="B26" s="417"/>
      <c r="C26" s="418"/>
      <c r="D26" s="418"/>
      <c r="E26" s="418"/>
      <c r="F26" s="419"/>
      <c r="G26" s="146"/>
      <c r="H26" s="145"/>
      <c r="I26" s="87"/>
    </row>
    <row r="27" spans="1:11" x14ac:dyDescent="0.25">
      <c r="A27" s="83"/>
      <c r="B27" s="417"/>
      <c r="C27" s="418"/>
      <c r="D27" s="418"/>
      <c r="E27" s="418"/>
      <c r="F27" s="419"/>
      <c r="G27" s="146"/>
      <c r="H27" s="145"/>
      <c r="I27" s="87"/>
    </row>
    <row r="28" spans="1:11" x14ac:dyDescent="0.25">
      <c r="A28" s="83"/>
      <c r="B28" s="417"/>
      <c r="C28" s="418"/>
      <c r="D28" s="418"/>
      <c r="E28" s="418"/>
      <c r="F28" s="419"/>
      <c r="G28" s="146"/>
      <c r="H28" s="147"/>
      <c r="I28" s="87"/>
    </row>
    <row r="29" spans="1:11" x14ac:dyDescent="0.25">
      <c r="A29" s="83"/>
      <c r="B29" s="458"/>
      <c r="C29" s="459"/>
      <c r="D29" s="459"/>
      <c r="E29" s="459"/>
      <c r="F29" s="459"/>
      <c r="G29" s="146"/>
      <c r="H29" s="147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47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47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47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47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47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  <c r="L37" s="88"/>
    </row>
    <row r="38" spans="1:12" x14ac:dyDescent="0.25">
      <c r="A38" s="455" t="s">
        <v>229</v>
      </c>
      <c r="B38" s="423"/>
      <c r="C38" s="423"/>
      <c r="D38" s="423"/>
      <c r="E38" s="423"/>
      <c r="F38" s="423"/>
      <c r="G38" s="423"/>
      <c r="H38" s="424"/>
      <c r="I38" s="141">
        <f>SUM(I24:I37)</f>
        <v>153.18</v>
      </c>
      <c r="L38" s="88"/>
    </row>
    <row r="39" spans="1:12" x14ac:dyDescent="0.25">
      <c r="A39" s="422" t="s">
        <v>230</v>
      </c>
      <c r="B39" s="423"/>
      <c r="C39" s="423"/>
      <c r="D39" s="423"/>
      <c r="E39" s="423"/>
      <c r="F39" s="423"/>
      <c r="G39" s="423"/>
      <c r="H39" s="424"/>
      <c r="I39" s="142">
        <f>ROUND((I38*0.15),2)</f>
        <v>22.98</v>
      </c>
      <c r="L39" s="88"/>
    </row>
    <row r="40" spans="1:12" x14ac:dyDescent="0.25">
      <c r="A40" s="422" t="s">
        <v>231</v>
      </c>
      <c r="B40" s="423"/>
      <c r="C40" s="423"/>
      <c r="D40" s="423"/>
      <c r="E40" s="423"/>
      <c r="F40" s="423"/>
      <c r="G40" s="423"/>
      <c r="H40" s="424"/>
      <c r="I40" s="89">
        <f>I38+I39</f>
        <v>176.16</v>
      </c>
    </row>
    <row r="41" spans="1:12" x14ac:dyDescent="0.25">
      <c r="A41" s="401" t="s">
        <v>163</v>
      </c>
      <c r="B41" s="402"/>
      <c r="C41" s="402"/>
      <c r="D41" s="402"/>
      <c r="E41" s="402"/>
      <c r="F41" s="402"/>
      <c r="G41" s="402"/>
      <c r="H41" s="402"/>
      <c r="I41" s="403"/>
    </row>
    <row r="42" spans="1:12" x14ac:dyDescent="0.25">
      <c r="A42" s="78" t="s">
        <v>164</v>
      </c>
      <c r="B42" s="404" t="s">
        <v>165</v>
      </c>
      <c r="C42" s="405"/>
      <c r="D42" s="406"/>
      <c r="E42" s="404" t="s">
        <v>147</v>
      </c>
      <c r="F42" s="406"/>
      <c r="G42" s="80" t="s">
        <v>149</v>
      </c>
      <c r="H42" s="81" t="s">
        <v>150</v>
      </c>
      <c r="I42" s="82" t="s">
        <v>151</v>
      </c>
    </row>
    <row r="43" spans="1:12" x14ac:dyDescent="0.25">
      <c r="A43" s="83">
        <v>1</v>
      </c>
      <c r="B43" s="425" t="s">
        <v>166</v>
      </c>
      <c r="C43" s="426"/>
      <c r="D43" s="427"/>
      <c r="E43" s="410" t="s">
        <v>167</v>
      </c>
      <c r="F43" s="411"/>
      <c r="G43" s="115">
        <v>4</v>
      </c>
      <c r="H43" s="113">
        <v>450</v>
      </c>
      <c r="I43" s="90">
        <f>SUM(G43*H43)</f>
        <v>1800</v>
      </c>
    </row>
    <row r="44" spans="1:12" x14ac:dyDescent="0.25">
      <c r="A44" s="83">
        <v>2</v>
      </c>
      <c r="B44" s="395" t="s">
        <v>168</v>
      </c>
      <c r="C44" s="396"/>
      <c r="D44" s="397"/>
      <c r="E44" s="420" t="s">
        <v>167</v>
      </c>
      <c r="F44" s="421"/>
      <c r="G44" s="84"/>
      <c r="H44" s="114">
        <v>350</v>
      </c>
      <c r="I44" s="87">
        <f t="shared" ref="I44:I48" si="1">SUM(G44*H44)</f>
        <v>0</v>
      </c>
    </row>
    <row r="45" spans="1:12" x14ac:dyDescent="0.25">
      <c r="A45" s="83">
        <v>3</v>
      </c>
      <c r="B45" s="395" t="s">
        <v>169</v>
      </c>
      <c r="C45" s="396"/>
      <c r="D45" s="397"/>
      <c r="E45" s="420" t="s">
        <v>167</v>
      </c>
      <c r="F45" s="421"/>
      <c r="G45" s="84"/>
      <c r="H45" s="114">
        <v>300</v>
      </c>
      <c r="I45" s="87">
        <f t="shared" si="1"/>
        <v>0</v>
      </c>
    </row>
    <row r="46" spans="1:12" x14ac:dyDescent="0.25">
      <c r="A46" s="83">
        <v>4</v>
      </c>
      <c r="B46" s="395" t="s">
        <v>170</v>
      </c>
      <c r="C46" s="396"/>
      <c r="D46" s="397"/>
      <c r="E46" s="420" t="s">
        <v>167</v>
      </c>
      <c r="F46" s="421"/>
      <c r="G46" s="84">
        <v>4</v>
      </c>
      <c r="H46" s="114">
        <v>200</v>
      </c>
      <c r="I46" s="87">
        <f t="shared" si="1"/>
        <v>800</v>
      </c>
    </row>
    <row r="47" spans="1:12" x14ac:dyDescent="0.25">
      <c r="A47" s="83">
        <v>5</v>
      </c>
      <c r="B47" s="395" t="s">
        <v>171</v>
      </c>
      <c r="C47" s="396"/>
      <c r="D47" s="397"/>
      <c r="E47" s="420" t="s">
        <v>167</v>
      </c>
      <c r="F47" s="421"/>
      <c r="G47" s="84"/>
      <c r="H47" s="116">
        <v>200</v>
      </c>
      <c r="I47" s="87">
        <f t="shared" si="1"/>
        <v>0</v>
      </c>
    </row>
    <row r="48" spans="1:12" x14ac:dyDescent="0.25">
      <c r="A48" s="83">
        <v>6</v>
      </c>
      <c r="B48" s="395" t="s">
        <v>172</v>
      </c>
      <c r="C48" s="396"/>
      <c r="D48" s="397"/>
      <c r="E48" s="420" t="s">
        <v>167</v>
      </c>
      <c r="F48" s="421"/>
      <c r="G48" s="84"/>
      <c r="H48" s="116">
        <v>140</v>
      </c>
      <c r="I48" s="87">
        <f t="shared" si="1"/>
        <v>0</v>
      </c>
    </row>
    <row r="49" spans="1:12" x14ac:dyDescent="0.25">
      <c r="A49" s="83"/>
      <c r="B49" s="395"/>
      <c r="C49" s="396"/>
      <c r="D49" s="397"/>
      <c r="E49" s="91"/>
      <c r="F49" s="58"/>
      <c r="G49" s="58"/>
      <c r="H49" s="74"/>
      <c r="I49" s="87"/>
    </row>
    <row r="50" spans="1:12" x14ac:dyDescent="0.25">
      <c r="A50" s="72"/>
      <c r="B50" s="395"/>
      <c r="C50" s="396"/>
      <c r="D50" s="397"/>
      <c r="F50" s="58"/>
      <c r="G50" s="58"/>
      <c r="H50" s="74"/>
      <c r="I50" s="87"/>
    </row>
    <row r="51" spans="1:12" x14ac:dyDescent="0.25">
      <c r="A51" s="92"/>
      <c r="B51" s="398"/>
      <c r="C51" s="399"/>
      <c r="D51" s="400"/>
      <c r="E51" s="60"/>
      <c r="F51" s="61"/>
      <c r="G51" s="58"/>
      <c r="H51" s="76"/>
      <c r="I51" s="87"/>
    </row>
    <row r="52" spans="1:12" x14ac:dyDescent="0.25">
      <c r="A52" s="422" t="s">
        <v>173</v>
      </c>
      <c r="B52" s="423"/>
      <c r="C52" s="423"/>
      <c r="D52" s="423"/>
      <c r="E52" s="423"/>
      <c r="F52" s="423"/>
      <c r="G52" s="423"/>
      <c r="H52" s="424"/>
      <c r="I52" s="93">
        <f>SUM(I43:I51)</f>
        <v>2600</v>
      </c>
    </row>
    <row r="53" spans="1:12" x14ac:dyDescent="0.25">
      <c r="A53" s="401" t="s">
        <v>174</v>
      </c>
      <c r="B53" s="402"/>
      <c r="C53" s="402"/>
      <c r="D53" s="402"/>
      <c r="E53" s="402"/>
      <c r="F53" s="402"/>
      <c r="G53" s="402"/>
      <c r="H53" s="402"/>
      <c r="I53" s="403"/>
    </row>
    <row r="54" spans="1:12" x14ac:dyDescent="0.25">
      <c r="A54" s="78" t="s">
        <v>175</v>
      </c>
      <c r="B54" s="404" t="s">
        <v>176</v>
      </c>
      <c r="C54" s="405"/>
      <c r="D54" s="406"/>
      <c r="E54" s="404" t="s">
        <v>177</v>
      </c>
      <c r="F54" s="406"/>
      <c r="G54" s="94" t="s">
        <v>178</v>
      </c>
      <c r="H54" s="94" t="s">
        <v>150</v>
      </c>
      <c r="I54" s="95" t="s">
        <v>151</v>
      </c>
    </row>
    <row r="55" spans="1:12" x14ac:dyDescent="0.25">
      <c r="A55" s="83">
        <v>1</v>
      </c>
      <c r="B55" s="407" t="s">
        <v>346</v>
      </c>
      <c r="C55" s="408"/>
      <c r="D55" s="409"/>
      <c r="E55" s="410"/>
      <c r="F55" s="411"/>
      <c r="G55" s="84"/>
      <c r="H55" s="96"/>
      <c r="I55" s="87"/>
    </row>
    <row r="56" spans="1:12" x14ac:dyDescent="0.25">
      <c r="A56" s="83"/>
      <c r="B56" s="417" t="s">
        <v>328</v>
      </c>
      <c r="C56" s="418"/>
      <c r="D56" s="419"/>
      <c r="E56" s="420">
        <v>1</v>
      </c>
      <c r="F56" s="421"/>
      <c r="G56" s="84">
        <v>47.6</v>
      </c>
      <c r="H56" s="96">
        <v>5</v>
      </c>
      <c r="I56" s="87">
        <f>H56*G56</f>
        <v>238</v>
      </c>
    </row>
    <row r="57" spans="1:12" x14ac:dyDescent="0.25">
      <c r="A57" s="97"/>
      <c r="B57" s="412"/>
      <c r="C57" s="413"/>
      <c r="D57" s="414"/>
      <c r="E57" s="415"/>
      <c r="F57" s="416"/>
      <c r="G57" s="84"/>
      <c r="H57" s="96"/>
      <c r="I57" s="87"/>
    </row>
    <row r="58" spans="1:12" x14ac:dyDescent="0.25">
      <c r="A58" s="422" t="s">
        <v>181</v>
      </c>
      <c r="B58" s="423"/>
      <c r="C58" s="423"/>
      <c r="D58" s="423"/>
      <c r="E58" s="423"/>
      <c r="F58" s="423"/>
      <c r="G58" s="423"/>
      <c r="H58" s="424"/>
      <c r="I58" s="98">
        <f>SUM(I55:I57)</f>
        <v>238</v>
      </c>
    </row>
    <row r="59" spans="1:12" x14ac:dyDescent="0.25">
      <c r="A59" s="99"/>
      <c r="B59" s="100"/>
      <c r="C59" s="100"/>
      <c r="D59" s="100"/>
      <c r="E59" s="100"/>
      <c r="F59" s="101"/>
      <c r="G59" s="102"/>
      <c r="H59" s="102"/>
      <c r="I59" s="103"/>
      <c r="L59" s="55"/>
    </row>
    <row r="60" spans="1:12" x14ac:dyDescent="0.25">
      <c r="A60" s="390"/>
      <c r="B60" s="391"/>
      <c r="C60" s="391"/>
      <c r="D60" s="391"/>
      <c r="E60" s="391"/>
      <c r="F60" s="104"/>
      <c r="G60" s="394" t="s">
        <v>182</v>
      </c>
      <c r="H60" s="391"/>
      <c r="I60" s="105">
        <f>I58+I52+I40</f>
        <v>3014.16</v>
      </c>
    </row>
    <row r="61" spans="1:12" x14ac:dyDescent="0.25">
      <c r="A61" s="390"/>
      <c r="B61" s="391"/>
      <c r="C61" s="391"/>
      <c r="D61" s="391"/>
      <c r="E61" s="391"/>
      <c r="F61" s="58"/>
      <c r="G61" s="106"/>
      <c r="H61" s="107"/>
      <c r="I61" s="108"/>
    </row>
    <row r="62" spans="1:12" ht="15.75" thickBot="1" x14ac:dyDescent="0.3">
      <c r="A62" s="390"/>
      <c r="B62" s="391"/>
      <c r="C62" s="391"/>
      <c r="D62" s="391"/>
      <c r="E62" s="391"/>
      <c r="F62" s="58"/>
      <c r="G62" s="444" t="s">
        <v>183</v>
      </c>
      <c r="H62" s="445"/>
      <c r="I62" s="117">
        <f>I60+I61</f>
        <v>3014.16</v>
      </c>
    </row>
    <row r="63" spans="1:12" ht="16.5" thickTop="1" thickBot="1" x14ac:dyDescent="0.3">
      <c r="A63" s="109"/>
      <c r="B63" s="110"/>
      <c r="C63" s="392"/>
      <c r="D63" s="393"/>
      <c r="E63" s="393"/>
      <c r="F63" s="393"/>
      <c r="G63" s="111"/>
      <c r="H63" s="111"/>
      <c r="I63" s="112"/>
    </row>
    <row r="65" spans="1:2" x14ac:dyDescent="0.25">
      <c r="A65" s="55"/>
      <c r="B65" s="55"/>
    </row>
  </sheetData>
  <mergeCells count="76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FFFF00"/>
  </sheetPr>
  <dimension ref="A1:M65"/>
  <sheetViews>
    <sheetView topLeftCell="A25" workbookViewId="0">
      <selection activeCell="L32" sqref="A1:XFD104857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>
        <v>34</v>
      </c>
      <c r="I9" s="442"/>
    </row>
    <row r="10" spans="1:13" x14ac:dyDescent="0.25">
      <c r="A10" s="57" t="s">
        <v>130</v>
      </c>
      <c r="B10" s="55"/>
      <c r="D10" s="143"/>
      <c r="E10" s="58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D11" s="143"/>
      <c r="E11" s="58"/>
      <c r="F11" s="428" t="s">
        <v>133</v>
      </c>
      <c r="G11" s="429"/>
      <c r="H11" s="430" t="e">
        <f>#REF!</f>
        <v>#REF!</v>
      </c>
      <c r="I11" s="431"/>
    </row>
    <row r="12" spans="1:13" x14ac:dyDescent="0.25">
      <c r="A12" s="57" t="s">
        <v>135</v>
      </c>
      <c r="B12" s="55"/>
      <c r="D12" s="143"/>
      <c r="E12" s="58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D13" s="143"/>
      <c r="E13" s="58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D14" s="143"/>
      <c r="E14" s="58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434" t="s">
        <v>347</v>
      </c>
      <c r="B15" s="435"/>
      <c r="C15" s="435"/>
      <c r="D15" s="435"/>
      <c r="E15" s="435"/>
      <c r="F15" s="435"/>
      <c r="G15" s="435"/>
      <c r="H15" s="435"/>
      <c r="I15" s="436"/>
    </row>
    <row r="16" spans="1:13" ht="15.75" thickBot="1" x14ac:dyDescent="0.3">
      <c r="A16" s="437" t="s">
        <v>144</v>
      </c>
      <c r="B16" s="438"/>
      <c r="C16" s="438"/>
      <c r="D16" s="438"/>
      <c r="E16" s="438"/>
      <c r="F16" s="438"/>
      <c r="G16" s="438"/>
      <c r="H16" s="438"/>
      <c r="I16" s="439"/>
    </row>
    <row r="17" spans="1:11" x14ac:dyDescent="0.25">
      <c r="A17" s="62" t="s">
        <v>145</v>
      </c>
      <c r="B17" s="452" t="s">
        <v>228</v>
      </c>
      <c r="C17" s="453"/>
      <c r="D17" s="454"/>
      <c r="E17" s="128" t="s">
        <v>147</v>
      </c>
      <c r="F17" s="128" t="s">
        <v>148</v>
      </c>
      <c r="G17" s="128" t="s">
        <v>149</v>
      </c>
      <c r="H17" s="128" t="s">
        <v>150</v>
      </c>
      <c r="I17" s="129" t="s">
        <v>151</v>
      </c>
    </row>
    <row r="18" spans="1:11" x14ac:dyDescent="0.25">
      <c r="A18" s="67"/>
      <c r="B18" s="410"/>
      <c r="C18" s="432"/>
      <c r="D18" s="411"/>
      <c r="E18" s="68"/>
      <c r="F18" s="69"/>
      <c r="G18" s="68"/>
      <c r="H18" s="70"/>
      <c r="I18" s="71">
        <f>SUM(G18*H18)</f>
        <v>0</v>
      </c>
    </row>
    <row r="19" spans="1:11" x14ac:dyDescent="0.25">
      <c r="A19" s="72"/>
      <c r="B19" s="420"/>
      <c r="C19" s="359"/>
      <c r="D19" s="421"/>
      <c r="E19" s="73"/>
      <c r="F19" s="58"/>
      <c r="G19" s="73"/>
      <c r="H19" s="74"/>
      <c r="I19" s="71">
        <f t="shared" ref="I19:I20" si="0">SUM(G19*H19)</f>
        <v>0</v>
      </c>
    </row>
    <row r="20" spans="1:11" x14ac:dyDescent="0.25">
      <c r="A20" s="72"/>
      <c r="B20" s="415"/>
      <c r="C20" s="433"/>
      <c r="D20" s="416"/>
      <c r="E20" s="73"/>
      <c r="F20" s="58"/>
      <c r="G20" s="75"/>
      <c r="H20" s="76"/>
      <c r="I20" s="77">
        <f t="shared" si="0"/>
        <v>0</v>
      </c>
    </row>
    <row r="21" spans="1:11" x14ac:dyDescent="0.25">
      <c r="A21" s="422" t="s">
        <v>152</v>
      </c>
      <c r="B21" s="423"/>
      <c r="C21" s="423"/>
      <c r="D21" s="423"/>
      <c r="E21" s="423"/>
      <c r="F21" s="423"/>
      <c r="G21" s="423"/>
      <c r="H21" s="424"/>
      <c r="I21" s="71">
        <f>SUM(I18:I20)</f>
        <v>0</v>
      </c>
    </row>
    <row r="22" spans="1:11" x14ac:dyDescent="0.25">
      <c r="A22" s="401" t="s">
        <v>153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25">
      <c r="A23" s="78" t="s">
        <v>154</v>
      </c>
      <c r="B23" s="404" t="s">
        <v>228</v>
      </c>
      <c r="C23" s="405"/>
      <c r="D23" s="405"/>
      <c r="E23" s="405"/>
      <c r="F23" s="80"/>
      <c r="G23" s="136" t="s">
        <v>149</v>
      </c>
      <c r="H23" s="94" t="s">
        <v>150</v>
      </c>
      <c r="I23" s="95" t="s">
        <v>151</v>
      </c>
      <c r="K23" s="100"/>
    </row>
    <row r="24" spans="1:11" x14ac:dyDescent="0.25">
      <c r="A24" s="83">
        <v>1</v>
      </c>
      <c r="B24" s="407" t="s">
        <v>348</v>
      </c>
      <c r="C24" s="408"/>
      <c r="D24" s="408"/>
      <c r="E24" s="408"/>
      <c r="F24" s="409"/>
      <c r="G24" s="144">
        <v>1</v>
      </c>
      <c r="H24" s="140">
        <v>2282</v>
      </c>
      <c r="I24" s="87">
        <f>H24*G24</f>
        <v>2282</v>
      </c>
    </row>
    <row r="25" spans="1:11" x14ac:dyDescent="0.25">
      <c r="A25" s="83"/>
      <c r="B25" s="417"/>
      <c r="C25" s="418"/>
      <c r="D25" s="418"/>
      <c r="E25" s="418"/>
      <c r="F25" s="418"/>
      <c r="G25" s="146"/>
      <c r="H25" s="145"/>
      <c r="I25" s="87"/>
    </row>
    <row r="26" spans="1:11" x14ac:dyDescent="0.25">
      <c r="A26" s="83"/>
      <c r="B26" s="417"/>
      <c r="C26" s="418"/>
      <c r="D26" s="418"/>
      <c r="E26" s="418"/>
      <c r="F26" s="419"/>
      <c r="G26" s="146"/>
      <c r="H26" s="145"/>
      <c r="I26" s="87"/>
    </row>
    <row r="27" spans="1:11" x14ac:dyDescent="0.25">
      <c r="A27" s="83"/>
      <c r="B27" s="417"/>
      <c r="C27" s="418"/>
      <c r="D27" s="418"/>
      <c r="E27" s="418"/>
      <c r="F27" s="419"/>
      <c r="G27" s="146"/>
      <c r="H27" s="145"/>
      <c r="I27" s="87"/>
    </row>
    <row r="28" spans="1:11" x14ac:dyDescent="0.25">
      <c r="A28" s="83"/>
      <c r="B28" s="417"/>
      <c r="C28" s="418"/>
      <c r="D28" s="418"/>
      <c r="E28" s="418"/>
      <c r="F28" s="419"/>
      <c r="G28" s="146"/>
      <c r="H28" s="147"/>
      <c r="I28" s="87"/>
    </row>
    <row r="29" spans="1:11" x14ac:dyDescent="0.25">
      <c r="A29" s="83"/>
      <c r="B29" s="458"/>
      <c r="C29" s="459"/>
      <c r="D29" s="459"/>
      <c r="E29" s="459"/>
      <c r="F29" s="459"/>
      <c r="G29" s="146"/>
      <c r="H29" s="147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47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47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47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47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47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  <c r="L37" s="88"/>
    </row>
    <row r="38" spans="1:12" x14ac:dyDescent="0.25">
      <c r="A38" s="455" t="s">
        <v>229</v>
      </c>
      <c r="B38" s="423"/>
      <c r="C38" s="423"/>
      <c r="D38" s="423"/>
      <c r="E38" s="423"/>
      <c r="F38" s="423"/>
      <c r="G38" s="423"/>
      <c r="H38" s="424"/>
      <c r="I38" s="141">
        <f>SUM(I24:I37)</f>
        <v>2282</v>
      </c>
      <c r="L38" s="88"/>
    </row>
    <row r="39" spans="1:12" x14ac:dyDescent="0.25">
      <c r="A39" s="422" t="s">
        <v>230</v>
      </c>
      <c r="B39" s="423"/>
      <c r="C39" s="423"/>
      <c r="D39" s="423"/>
      <c r="E39" s="423"/>
      <c r="F39" s="423"/>
      <c r="G39" s="423"/>
      <c r="H39" s="424"/>
      <c r="I39" s="142">
        <f>ROUND((I38*0.15),2)</f>
        <v>342.3</v>
      </c>
      <c r="L39" s="88"/>
    </row>
    <row r="40" spans="1:12" x14ac:dyDescent="0.25">
      <c r="A40" s="422" t="s">
        <v>231</v>
      </c>
      <c r="B40" s="423"/>
      <c r="C40" s="423"/>
      <c r="D40" s="423"/>
      <c r="E40" s="423"/>
      <c r="F40" s="423"/>
      <c r="G40" s="423"/>
      <c r="H40" s="424"/>
      <c r="I40" s="89">
        <f>I38+I39</f>
        <v>2624.3</v>
      </c>
    </row>
    <row r="41" spans="1:12" x14ac:dyDescent="0.25">
      <c r="A41" s="401" t="s">
        <v>163</v>
      </c>
      <c r="B41" s="402"/>
      <c r="C41" s="402"/>
      <c r="D41" s="402"/>
      <c r="E41" s="402"/>
      <c r="F41" s="402"/>
      <c r="G41" s="402"/>
      <c r="H41" s="402"/>
      <c r="I41" s="403"/>
    </row>
    <row r="42" spans="1:12" x14ac:dyDescent="0.25">
      <c r="A42" s="78" t="s">
        <v>164</v>
      </c>
      <c r="B42" s="404" t="s">
        <v>165</v>
      </c>
      <c r="C42" s="405"/>
      <c r="D42" s="406"/>
      <c r="E42" s="404" t="s">
        <v>147</v>
      </c>
      <c r="F42" s="406"/>
      <c r="G42" s="80" t="s">
        <v>149</v>
      </c>
      <c r="H42" s="81" t="s">
        <v>150</v>
      </c>
      <c r="I42" s="82" t="s">
        <v>151</v>
      </c>
    </row>
    <row r="43" spans="1:12" x14ac:dyDescent="0.25">
      <c r="A43" s="83">
        <v>1</v>
      </c>
      <c r="B43" s="425" t="s">
        <v>166</v>
      </c>
      <c r="C43" s="426"/>
      <c r="D43" s="427"/>
      <c r="E43" s="410" t="s">
        <v>167</v>
      </c>
      <c r="F43" s="411"/>
      <c r="G43" s="115"/>
      <c r="H43" s="113">
        <v>450</v>
      </c>
      <c r="I43" s="90">
        <f>SUM(G43*H43)</f>
        <v>0</v>
      </c>
    </row>
    <row r="44" spans="1:12" x14ac:dyDescent="0.25">
      <c r="A44" s="83">
        <v>2</v>
      </c>
      <c r="B44" s="395" t="s">
        <v>168</v>
      </c>
      <c r="C44" s="396"/>
      <c r="D44" s="397"/>
      <c r="E44" s="420" t="s">
        <v>167</v>
      </c>
      <c r="F44" s="421"/>
      <c r="G44" s="84"/>
      <c r="H44" s="114">
        <v>350</v>
      </c>
      <c r="I44" s="87">
        <f t="shared" ref="I44:I48" si="1">SUM(G44*H44)</f>
        <v>0</v>
      </c>
    </row>
    <row r="45" spans="1:12" x14ac:dyDescent="0.25">
      <c r="A45" s="83">
        <v>3</v>
      </c>
      <c r="B45" s="395" t="s">
        <v>169</v>
      </c>
      <c r="C45" s="396"/>
      <c r="D45" s="397"/>
      <c r="E45" s="420" t="s">
        <v>167</v>
      </c>
      <c r="F45" s="421"/>
      <c r="G45" s="84">
        <v>2</v>
      </c>
      <c r="H45" s="114">
        <v>300</v>
      </c>
      <c r="I45" s="87">
        <f t="shared" si="1"/>
        <v>600</v>
      </c>
    </row>
    <row r="46" spans="1:12" x14ac:dyDescent="0.25">
      <c r="A46" s="83">
        <v>4</v>
      </c>
      <c r="B46" s="395" t="s">
        <v>170</v>
      </c>
      <c r="C46" s="396"/>
      <c r="D46" s="397"/>
      <c r="E46" s="420" t="s">
        <v>167</v>
      </c>
      <c r="F46" s="421"/>
      <c r="G46" s="84">
        <v>2</v>
      </c>
      <c r="H46" s="114">
        <v>200</v>
      </c>
      <c r="I46" s="87">
        <f t="shared" si="1"/>
        <v>400</v>
      </c>
    </row>
    <row r="47" spans="1:12" x14ac:dyDescent="0.25">
      <c r="A47" s="83">
        <v>5</v>
      </c>
      <c r="B47" s="395" t="s">
        <v>171</v>
      </c>
      <c r="C47" s="396"/>
      <c r="D47" s="397"/>
      <c r="E47" s="420" t="s">
        <v>167</v>
      </c>
      <c r="F47" s="421"/>
      <c r="G47" s="84"/>
      <c r="H47" s="116">
        <v>200</v>
      </c>
      <c r="I47" s="87">
        <f t="shared" si="1"/>
        <v>0</v>
      </c>
    </row>
    <row r="48" spans="1:12" x14ac:dyDescent="0.25">
      <c r="A48" s="83">
        <v>6</v>
      </c>
      <c r="B48" s="395" t="s">
        <v>172</v>
      </c>
      <c r="C48" s="396"/>
      <c r="D48" s="397"/>
      <c r="E48" s="420" t="s">
        <v>167</v>
      </c>
      <c r="F48" s="421"/>
      <c r="G48" s="84"/>
      <c r="H48" s="116">
        <v>140</v>
      </c>
      <c r="I48" s="87">
        <f t="shared" si="1"/>
        <v>0</v>
      </c>
    </row>
    <row r="49" spans="1:12" x14ac:dyDescent="0.25">
      <c r="A49" s="83"/>
      <c r="B49" s="395"/>
      <c r="C49" s="396"/>
      <c r="D49" s="397"/>
      <c r="E49" s="91"/>
      <c r="F49" s="58"/>
      <c r="G49" s="58"/>
      <c r="H49" s="74"/>
      <c r="I49" s="87"/>
    </row>
    <row r="50" spans="1:12" x14ac:dyDescent="0.25">
      <c r="A50" s="72"/>
      <c r="B50" s="395"/>
      <c r="C50" s="396"/>
      <c r="D50" s="397"/>
      <c r="F50" s="58"/>
      <c r="G50" s="58"/>
      <c r="H50" s="74"/>
      <c r="I50" s="87"/>
    </row>
    <row r="51" spans="1:12" x14ac:dyDescent="0.25">
      <c r="A51" s="92"/>
      <c r="B51" s="398"/>
      <c r="C51" s="399"/>
      <c r="D51" s="400"/>
      <c r="E51" s="60"/>
      <c r="F51" s="61"/>
      <c r="G51" s="58"/>
      <c r="H51" s="76"/>
      <c r="I51" s="87"/>
    </row>
    <row r="52" spans="1:12" x14ac:dyDescent="0.25">
      <c r="A52" s="422" t="s">
        <v>173</v>
      </c>
      <c r="B52" s="423"/>
      <c r="C52" s="423"/>
      <c r="D52" s="423"/>
      <c r="E52" s="423"/>
      <c r="F52" s="423"/>
      <c r="G52" s="423"/>
      <c r="H52" s="424"/>
      <c r="I52" s="93">
        <f>SUM(I43:I51)</f>
        <v>1000</v>
      </c>
    </row>
    <row r="53" spans="1:12" x14ac:dyDescent="0.25">
      <c r="A53" s="401" t="s">
        <v>174</v>
      </c>
      <c r="B53" s="402"/>
      <c r="C53" s="402"/>
      <c r="D53" s="402"/>
      <c r="E53" s="402"/>
      <c r="F53" s="402"/>
      <c r="G53" s="402"/>
      <c r="H53" s="402"/>
      <c r="I53" s="403"/>
    </row>
    <row r="54" spans="1:12" x14ac:dyDescent="0.25">
      <c r="A54" s="78" t="s">
        <v>175</v>
      </c>
      <c r="B54" s="404" t="s">
        <v>176</v>
      </c>
      <c r="C54" s="405"/>
      <c r="D54" s="406"/>
      <c r="E54" s="404" t="s">
        <v>177</v>
      </c>
      <c r="F54" s="406"/>
      <c r="G54" s="94" t="s">
        <v>178</v>
      </c>
      <c r="H54" s="94" t="s">
        <v>150</v>
      </c>
      <c r="I54" s="95" t="s">
        <v>151</v>
      </c>
    </row>
    <row r="55" spans="1:12" x14ac:dyDescent="0.25">
      <c r="A55" s="83">
        <v>1</v>
      </c>
      <c r="B55" s="407" t="s">
        <v>349</v>
      </c>
      <c r="C55" s="408"/>
      <c r="D55" s="409"/>
      <c r="E55" s="410"/>
      <c r="F55" s="411"/>
      <c r="G55" s="84"/>
      <c r="H55" s="96"/>
      <c r="I55" s="87"/>
    </row>
    <row r="56" spans="1:12" x14ac:dyDescent="0.25">
      <c r="A56" s="83"/>
      <c r="B56" s="417" t="s">
        <v>328</v>
      </c>
      <c r="C56" s="418"/>
      <c r="D56" s="419"/>
      <c r="E56" s="420">
        <v>1</v>
      </c>
      <c r="F56" s="421"/>
      <c r="G56" s="84">
        <v>78.2</v>
      </c>
      <c r="H56" s="96">
        <v>5</v>
      </c>
      <c r="I56" s="87">
        <f>H56*G56</f>
        <v>391</v>
      </c>
    </row>
    <row r="57" spans="1:12" x14ac:dyDescent="0.25">
      <c r="A57" s="97"/>
      <c r="B57" s="412"/>
      <c r="C57" s="413"/>
      <c r="D57" s="414"/>
      <c r="E57" s="415"/>
      <c r="F57" s="416"/>
      <c r="G57" s="84"/>
      <c r="H57" s="96"/>
      <c r="I57" s="87"/>
    </row>
    <row r="58" spans="1:12" x14ac:dyDescent="0.25">
      <c r="A58" s="422" t="s">
        <v>181</v>
      </c>
      <c r="B58" s="423"/>
      <c r="C58" s="423"/>
      <c r="D58" s="423"/>
      <c r="E58" s="423"/>
      <c r="F58" s="423"/>
      <c r="G58" s="423"/>
      <c r="H58" s="424"/>
      <c r="I58" s="98">
        <f>SUM(I55:I57)</f>
        <v>391</v>
      </c>
    </row>
    <row r="59" spans="1:12" x14ac:dyDescent="0.25">
      <c r="A59" s="99"/>
      <c r="B59" s="100"/>
      <c r="C59" s="100"/>
      <c r="D59" s="100"/>
      <c r="E59" s="100"/>
      <c r="F59" s="101"/>
      <c r="G59" s="102"/>
      <c r="H59" s="102"/>
      <c r="I59" s="103"/>
      <c r="L59" s="55"/>
    </row>
    <row r="60" spans="1:12" x14ac:dyDescent="0.25">
      <c r="A60" s="390"/>
      <c r="B60" s="391"/>
      <c r="C60" s="391"/>
      <c r="D60" s="391"/>
      <c r="E60" s="391"/>
      <c r="F60" s="104"/>
      <c r="G60" s="394" t="s">
        <v>182</v>
      </c>
      <c r="H60" s="391"/>
      <c r="I60" s="105">
        <f>I58+I52+I40</f>
        <v>4015.3</v>
      </c>
    </row>
    <row r="61" spans="1:12" x14ac:dyDescent="0.25">
      <c r="A61" s="390"/>
      <c r="B61" s="391"/>
      <c r="C61" s="391"/>
      <c r="D61" s="391"/>
      <c r="E61" s="391"/>
      <c r="F61" s="58"/>
      <c r="G61" s="106"/>
      <c r="H61" s="107"/>
      <c r="I61" s="108"/>
    </row>
    <row r="62" spans="1:12" ht="15.75" thickBot="1" x14ac:dyDescent="0.3">
      <c r="A62" s="390"/>
      <c r="B62" s="391"/>
      <c r="C62" s="391"/>
      <c r="D62" s="391"/>
      <c r="E62" s="391"/>
      <c r="F62" s="58"/>
      <c r="G62" s="444" t="s">
        <v>183</v>
      </c>
      <c r="H62" s="445"/>
      <c r="I62" s="117">
        <f>I60+I61</f>
        <v>4015.3</v>
      </c>
    </row>
    <row r="63" spans="1:12" ht="16.5" thickTop="1" thickBot="1" x14ac:dyDescent="0.3">
      <c r="A63" s="109"/>
      <c r="B63" s="110"/>
      <c r="C63" s="392"/>
      <c r="D63" s="393"/>
      <c r="E63" s="393"/>
      <c r="F63" s="393"/>
      <c r="G63" s="111"/>
      <c r="H63" s="111"/>
      <c r="I63" s="112"/>
    </row>
    <row r="65" spans="1:2" x14ac:dyDescent="0.25">
      <c r="A65" s="55"/>
      <c r="B65" s="55"/>
    </row>
  </sheetData>
  <mergeCells count="76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" right="0.7" top="0.75" bottom="0.75" header="0.3" footer="0.3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M65"/>
  <sheetViews>
    <sheetView topLeftCell="A19" zoomScale="70" zoomScaleNormal="70" workbookViewId="0">
      <selection activeCell="M59" sqref="M59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>
        <v>35</v>
      </c>
      <c r="I9" s="442"/>
    </row>
    <row r="10" spans="1:13" x14ac:dyDescent="0.25">
      <c r="A10" s="57" t="s">
        <v>130</v>
      </c>
      <c r="B10" s="55"/>
      <c r="D10" s="143"/>
      <c r="E10" s="58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D11" s="143"/>
      <c r="E11" s="58"/>
      <c r="F11" s="428" t="s">
        <v>133</v>
      </c>
      <c r="G11" s="429"/>
      <c r="H11" s="430" t="e">
        <f>#REF!</f>
        <v>#REF!</v>
      </c>
      <c r="I11" s="431"/>
    </row>
    <row r="12" spans="1:13" x14ac:dyDescent="0.25">
      <c r="A12" s="57" t="s">
        <v>135</v>
      </c>
      <c r="B12" s="55"/>
      <c r="D12" s="143"/>
      <c r="E12" s="58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D13" s="143"/>
      <c r="E13" s="58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D14" s="143"/>
      <c r="E14" s="58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434" t="s">
        <v>350</v>
      </c>
      <c r="B15" s="435"/>
      <c r="C15" s="435"/>
      <c r="D15" s="435"/>
      <c r="E15" s="435"/>
      <c r="F15" s="435"/>
      <c r="G15" s="435"/>
      <c r="H15" s="435"/>
      <c r="I15" s="436"/>
    </row>
    <row r="16" spans="1:13" ht="15.75" thickBot="1" x14ac:dyDescent="0.3">
      <c r="A16" s="437" t="s">
        <v>144</v>
      </c>
      <c r="B16" s="438"/>
      <c r="C16" s="438"/>
      <c r="D16" s="438"/>
      <c r="E16" s="438"/>
      <c r="F16" s="438"/>
      <c r="G16" s="438"/>
      <c r="H16" s="438"/>
      <c r="I16" s="439"/>
    </row>
    <row r="17" spans="1:11" x14ac:dyDescent="0.25">
      <c r="A17" s="62" t="s">
        <v>145</v>
      </c>
      <c r="B17" s="452" t="s">
        <v>228</v>
      </c>
      <c r="C17" s="453"/>
      <c r="D17" s="454"/>
      <c r="E17" s="128" t="s">
        <v>147</v>
      </c>
      <c r="F17" s="128" t="s">
        <v>148</v>
      </c>
      <c r="G17" s="128" t="s">
        <v>149</v>
      </c>
      <c r="H17" s="128" t="s">
        <v>150</v>
      </c>
      <c r="I17" s="129" t="s">
        <v>151</v>
      </c>
    </row>
    <row r="18" spans="1:11" x14ac:dyDescent="0.25">
      <c r="A18" s="67"/>
      <c r="B18" s="410"/>
      <c r="C18" s="432"/>
      <c r="D18" s="411"/>
      <c r="E18" s="68"/>
      <c r="F18" s="69"/>
      <c r="G18" s="68"/>
      <c r="H18" s="70"/>
      <c r="I18" s="71">
        <f>SUM(G18*H18)</f>
        <v>0</v>
      </c>
    </row>
    <row r="19" spans="1:11" x14ac:dyDescent="0.25">
      <c r="A19" s="72"/>
      <c r="B19" s="420"/>
      <c r="C19" s="359"/>
      <c r="D19" s="421"/>
      <c r="E19" s="73"/>
      <c r="F19" s="58"/>
      <c r="G19" s="73"/>
      <c r="H19" s="74"/>
      <c r="I19" s="71">
        <f t="shared" ref="I19:I20" si="0">SUM(G19*H19)</f>
        <v>0</v>
      </c>
    </row>
    <row r="20" spans="1:11" x14ac:dyDescent="0.25">
      <c r="A20" s="72"/>
      <c r="B20" s="415"/>
      <c r="C20" s="433"/>
      <c r="D20" s="416"/>
      <c r="E20" s="73"/>
      <c r="F20" s="58"/>
      <c r="G20" s="75"/>
      <c r="H20" s="76"/>
      <c r="I20" s="77">
        <f t="shared" si="0"/>
        <v>0</v>
      </c>
    </row>
    <row r="21" spans="1:11" x14ac:dyDescent="0.25">
      <c r="A21" s="422" t="s">
        <v>152</v>
      </c>
      <c r="B21" s="423"/>
      <c r="C21" s="423"/>
      <c r="D21" s="423"/>
      <c r="E21" s="423"/>
      <c r="F21" s="423"/>
      <c r="G21" s="423"/>
      <c r="H21" s="424"/>
      <c r="I21" s="71">
        <f>SUM(I18:I20)</f>
        <v>0</v>
      </c>
    </row>
    <row r="22" spans="1:11" x14ac:dyDescent="0.25">
      <c r="A22" s="401" t="s">
        <v>153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25">
      <c r="A23" s="78" t="s">
        <v>154</v>
      </c>
      <c r="B23" s="404" t="s">
        <v>228</v>
      </c>
      <c r="C23" s="405"/>
      <c r="D23" s="405"/>
      <c r="E23" s="405"/>
      <c r="F23" s="80"/>
      <c r="G23" s="136" t="s">
        <v>149</v>
      </c>
      <c r="H23" s="94" t="s">
        <v>150</v>
      </c>
      <c r="I23" s="95" t="s">
        <v>151</v>
      </c>
      <c r="K23" s="100"/>
    </row>
    <row r="24" spans="1:11" x14ac:dyDescent="0.25">
      <c r="A24" s="83"/>
      <c r="B24" s="407"/>
      <c r="C24" s="408"/>
      <c r="D24" s="408"/>
      <c r="E24" s="408"/>
      <c r="F24" s="409"/>
      <c r="G24" s="144"/>
      <c r="H24" s="140"/>
      <c r="I24" s="87"/>
    </row>
    <row r="25" spans="1:11" x14ac:dyDescent="0.25">
      <c r="A25" s="83"/>
      <c r="B25" s="417"/>
      <c r="C25" s="418"/>
      <c r="D25" s="418"/>
      <c r="E25" s="418"/>
      <c r="F25" s="418"/>
      <c r="G25" s="146"/>
      <c r="H25" s="145"/>
      <c r="I25" s="87"/>
    </row>
    <row r="26" spans="1:11" x14ac:dyDescent="0.25">
      <c r="A26" s="83"/>
      <c r="B26" s="417"/>
      <c r="C26" s="418"/>
      <c r="D26" s="418"/>
      <c r="E26" s="418"/>
      <c r="F26" s="419"/>
      <c r="G26" s="146"/>
      <c r="H26" s="145"/>
      <c r="I26" s="87"/>
    </row>
    <row r="27" spans="1:11" x14ac:dyDescent="0.25">
      <c r="A27" s="83"/>
      <c r="B27" s="417"/>
      <c r="C27" s="418"/>
      <c r="D27" s="418"/>
      <c r="E27" s="418"/>
      <c r="F27" s="419"/>
      <c r="G27" s="146"/>
      <c r="H27" s="145"/>
      <c r="I27" s="87"/>
    </row>
    <row r="28" spans="1:11" x14ac:dyDescent="0.25">
      <c r="A28" s="83"/>
      <c r="B28" s="417"/>
      <c r="C28" s="418"/>
      <c r="D28" s="418"/>
      <c r="E28" s="418"/>
      <c r="F28" s="419"/>
      <c r="G28" s="146"/>
      <c r="H28" s="147"/>
      <c r="I28" s="87"/>
    </row>
    <row r="29" spans="1:11" x14ac:dyDescent="0.25">
      <c r="A29" s="83"/>
      <c r="B29" s="458"/>
      <c r="C29" s="459"/>
      <c r="D29" s="459"/>
      <c r="E29" s="459"/>
      <c r="F29" s="459"/>
      <c r="G29" s="146"/>
      <c r="H29" s="147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47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47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47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47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47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  <c r="L37" s="88"/>
    </row>
    <row r="38" spans="1:12" x14ac:dyDescent="0.25">
      <c r="A38" s="455" t="s">
        <v>229</v>
      </c>
      <c r="B38" s="423"/>
      <c r="C38" s="423"/>
      <c r="D38" s="423"/>
      <c r="E38" s="423"/>
      <c r="F38" s="423"/>
      <c r="G38" s="423"/>
      <c r="H38" s="424"/>
      <c r="I38" s="141">
        <f>SUM(I24:I37)</f>
        <v>0</v>
      </c>
      <c r="L38" s="88"/>
    </row>
    <row r="39" spans="1:12" x14ac:dyDescent="0.25">
      <c r="A39" s="422" t="s">
        <v>230</v>
      </c>
      <c r="B39" s="423"/>
      <c r="C39" s="423"/>
      <c r="D39" s="423"/>
      <c r="E39" s="423"/>
      <c r="F39" s="423"/>
      <c r="G39" s="423"/>
      <c r="H39" s="424"/>
      <c r="I39" s="142">
        <f>ROUND((I38*0.15),2)</f>
        <v>0</v>
      </c>
      <c r="L39" s="88"/>
    </row>
    <row r="40" spans="1:12" x14ac:dyDescent="0.25">
      <c r="A40" s="422" t="s">
        <v>231</v>
      </c>
      <c r="B40" s="423"/>
      <c r="C40" s="423"/>
      <c r="D40" s="423"/>
      <c r="E40" s="423"/>
      <c r="F40" s="423"/>
      <c r="G40" s="423"/>
      <c r="H40" s="424"/>
      <c r="I40" s="89">
        <f>I38+I39</f>
        <v>0</v>
      </c>
    </row>
    <row r="41" spans="1:12" x14ac:dyDescent="0.25">
      <c r="A41" s="401" t="s">
        <v>163</v>
      </c>
      <c r="B41" s="402"/>
      <c r="C41" s="402"/>
      <c r="D41" s="402"/>
      <c r="E41" s="402"/>
      <c r="F41" s="402"/>
      <c r="G41" s="402"/>
      <c r="H41" s="402"/>
      <c r="I41" s="403"/>
    </row>
    <row r="42" spans="1:12" x14ac:dyDescent="0.25">
      <c r="A42" s="78" t="s">
        <v>164</v>
      </c>
      <c r="B42" s="404" t="s">
        <v>165</v>
      </c>
      <c r="C42" s="405"/>
      <c r="D42" s="406"/>
      <c r="E42" s="404" t="s">
        <v>147</v>
      </c>
      <c r="F42" s="406"/>
      <c r="G42" s="80" t="s">
        <v>149</v>
      </c>
      <c r="H42" s="81" t="s">
        <v>150</v>
      </c>
      <c r="I42" s="82" t="s">
        <v>151</v>
      </c>
    </row>
    <row r="43" spans="1:12" x14ac:dyDescent="0.25">
      <c r="A43" s="83">
        <v>1</v>
      </c>
      <c r="B43" s="425" t="s">
        <v>166</v>
      </c>
      <c r="C43" s="426"/>
      <c r="D43" s="427"/>
      <c r="E43" s="410" t="s">
        <v>167</v>
      </c>
      <c r="F43" s="411"/>
      <c r="G43" s="115">
        <v>1.5</v>
      </c>
      <c r="H43" s="113">
        <v>450</v>
      </c>
      <c r="I43" s="90">
        <f>SUM(G43*H43)</f>
        <v>675</v>
      </c>
    </row>
    <row r="44" spans="1:12" x14ac:dyDescent="0.25">
      <c r="A44" s="83">
        <v>2</v>
      </c>
      <c r="B44" s="395" t="s">
        <v>168</v>
      </c>
      <c r="C44" s="396"/>
      <c r="D44" s="397"/>
      <c r="E44" s="420" t="s">
        <v>167</v>
      </c>
      <c r="F44" s="421"/>
      <c r="G44" s="84"/>
      <c r="H44" s="114">
        <v>350</v>
      </c>
      <c r="I44" s="87">
        <f t="shared" ref="I44:I48" si="1">SUM(G44*H44)</f>
        <v>0</v>
      </c>
    </row>
    <row r="45" spans="1:12" x14ac:dyDescent="0.25">
      <c r="A45" s="83">
        <v>3</v>
      </c>
      <c r="B45" s="395" t="s">
        <v>169</v>
      </c>
      <c r="C45" s="396"/>
      <c r="D45" s="397"/>
      <c r="E45" s="420" t="s">
        <v>167</v>
      </c>
      <c r="F45" s="421"/>
      <c r="G45" s="84"/>
      <c r="H45" s="114">
        <v>300</v>
      </c>
      <c r="I45" s="87">
        <f t="shared" si="1"/>
        <v>0</v>
      </c>
    </row>
    <row r="46" spans="1:12" x14ac:dyDescent="0.25">
      <c r="A46" s="83">
        <v>4</v>
      </c>
      <c r="B46" s="395" t="s">
        <v>170</v>
      </c>
      <c r="C46" s="396"/>
      <c r="D46" s="397"/>
      <c r="E46" s="420" t="s">
        <v>167</v>
      </c>
      <c r="F46" s="421"/>
      <c r="G46" s="84">
        <v>1.5</v>
      </c>
      <c r="H46" s="114">
        <v>200</v>
      </c>
      <c r="I46" s="87">
        <f t="shared" si="1"/>
        <v>300</v>
      </c>
    </row>
    <row r="47" spans="1:12" x14ac:dyDescent="0.25">
      <c r="A47" s="83">
        <v>5</v>
      </c>
      <c r="B47" s="395" t="s">
        <v>171</v>
      </c>
      <c r="C47" s="396"/>
      <c r="D47" s="397"/>
      <c r="E47" s="420" t="s">
        <v>167</v>
      </c>
      <c r="F47" s="421"/>
      <c r="G47" s="84"/>
      <c r="H47" s="116">
        <v>200</v>
      </c>
      <c r="I47" s="87">
        <f t="shared" si="1"/>
        <v>0</v>
      </c>
    </row>
    <row r="48" spans="1:12" x14ac:dyDescent="0.25">
      <c r="A48" s="83">
        <v>6</v>
      </c>
      <c r="B48" s="395" t="s">
        <v>172</v>
      </c>
      <c r="C48" s="396"/>
      <c r="D48" s="397"/>
      <c r="E48" s="420" t="s">
        <v>167</v>
      </c>
      <c r="F48" s="421"/>
      <c r="G48" s="84"/>
      <c r="H48" s="116">
        <v>140</v>
      </c>
      <c r="I48" s="87">
        <f t="shared" si="1"/>
        <v>0</v>
      </c>
    </row>
    <row r="49" spans="1:12" x14ac:dyDescent="0.25">
      <c r="A49" s="83"/>
      <c r="B49" s="395"/>
      <c r="C49" s="396"/>
      <c r="D49" s="397"/>
      <c r="E49" s="91"/>
      <c r="F49" s="58"/>
      <c r="G49" s="58"/>
      <c r="H49" s="74"/>
      <c r="I49" s="87"/>
    </row>
    <row r="50" spans="1:12" x14ac:dyDescent="0.25">
      <c r="A50" s="72"/>
      <c r="B50" s="395"/>
      <c r="C50" s="396"/>
      <c r="D50" s="397"/>
      <c r="F50" s="58"/>
      <c r="G50" s="58"/>
      <c r="H50" s="74"/>
      <c r="I50" s="87"/>
    </row>
    <row r="51" spans="1:12" x14ac:dyDescent="0.25">
      <c r="A51" s="92"/>
      <c r="B51" s="398"/>
      <c r="C51" s="399"/>
      <c r="D51" s="400"/>
      <c r="E51" s="60"/>
      <c r="F51" s="61"/>
      <c r="G51" s="58"/>
      <c r="H51" s="76"/>
      <c r="I51" s="87"/>
    </row>
    <row r="52" spans="1:12" x14ac:dyDescent="0.25">
      <c r="A52" s="422" t="s">
        <v>173</v>
      </c>
      <c r="B52" s="423"/>
      <c r="C52" s="423"/>
      <c r="D52" s="423"/>
      <c r="E52" s="423"/>
      <c r="F52" s="423"/>
      <c r="G52" s="423"/>
      <c r="H52" s="424"/>
      <c r="I52" s="93">
        <f>SUM(I43:I51)</f>
        <v>975</v>
      </c>
    </row>
    <row r="53" spans="1:12" x14ac:dyDescent="0.25">
      <c r="A53" s="401" t="s">
        <v>174</v>
      </c>
      <c r="B53" s="402"/>
      <c r="C53" s="402"/>
      <c r="D53" s="402"/>
      <c r="E53" s="402"/>
      <c r="F53" s="402"/>
      <c r="G53" s="402"/>
      <c r="H53" s="402"/>
      <c r="I53" s="403"/>
    </row>
    <row r="54" spans="1:12" x14ac:dyDescent="0.25">
      <c r="A54" s="78" t="s">
        <v>175</v>
      </c>
      <c r="B54" s="404" t="s">
        <v>176</v>
      </c>
      <c r="C54" s="405"/>
      <c r="D54" s="406"/>
      <c r="E54" s="404" t="s">
        <v>177</v>
      </c>
      <c r="F54" s="406"/>
      <c r="G54" s="94" t="s">
        <v>178</v>
      </c>
      <c r="H54" s="94" t="s">
        <v>150</v>
      </c>
      <c r="I54" s="95" t="s">
        <v>151</v>
      </c>
    </row>
    <row r="55" spans="1:12" x14ac:dyDescent="0.25">
      <c r="A55" s="83">
        <v>1</v>
      </c>
      <c r="B55" s="407" t="s">
        <v>351</v>
      </c>
      <c r="C55" s="408"/>
      <c r="D55" s="409"/>
      <c r="E55" s="410"/>
      <c r="F55" s="411"/>
      <c r="G55" s="84"/>
      <c r="H55" s="96"/>
      <c r="I55" s="87"/>
    </row>
    <row r="56" spans="1:12" x14ac:dyDescent="0.25">
      <c r="A56" s="83"/>
      <c r="B56" s="417" t="s">
        <v>328</v>
      </c>
      <c r="C56" s="418"/>
      <c r="D56" s="419"/>
      <c r="E56" s="420">
        <v>1</v>
      </c>
      <c r="F56" s="421"/>
      <c r="G56" s="84">
        <v>50.2</v>
      </c>
      <c r="H56" s="96">
        <v>5</v>
      </c>
      <c r="I56" s="87">
        <f>H56*G56</f>
        <v>251</v>
      </c>
    </row>
    <row r="57" spans="1:12" x14ac:dyDescent="0.25">
      <c r="A57" s="97"/>
      <c r="B57" s="412"/>
      <c r="C57" s="413"/>
      <c r="D57" s="414"/>
      <c r="E57" s="415"/>
      <c r="F57" s="416"/>
      <c r="G57" s="84"/>
      <c r="H57" s="96"/>
      <c r="I57" s="87"/>
    </row>
    <row r="58" spans="1:12" x14ac:dyDescent="0.25">
      <c r="A58" s="422" t="s">
        <v>181</v>
      </c>
      <c r="B58" s="423"/>
      <c r="C58" s="423"/>
      <c r="D58" s="423"/>
      <c r="E58" s="423"/>
      <c r="F58" s="423"/>
      <c r="G58" s="423"/>
      <c r="H58" s="424"/>
      <c r="I58" s="98">
        <f>SUM(I55:I57)</f>
        <v>251</v>
      </c>
    </row>
    <row r="59" spans="1:12" x14ac:dyDescent="0.25">
      <c r="A59" s="99"/>
      <c r="B59" s="100"/>
      <c r="C59" s="100"/>
      <c r="D59" s="100"/>
      <c r="E59" s="100"/>
      <c r="F59" s="101"/>
      <c r="G59" s="102"/>
      <c r="H59" s="102"/>
      <c r="I59" s="103"/>
      <c r="L59" s="55"/>
    </row>
    <row r="60" spans="1:12" x14ac:dyDescent="0.25">
      <c r="A60" s="390"/>
      <c r="B60" s="391"/>
      <c r="C60" s="391"/>
      <c r="D60" s="391"/>
      <c r="E60" s="391"/>
      <c r="F60" s="104"/>
      <c r="G60" s="394" t="s">
        <v>182</v>
      </c>
      <c r="H60" s="391"/>
      <c r="I60" s="105">
        <f>I58+I52+I40</f>
        <v>1226</v>
      </c>
    </row>
    <row r="61" spans="1:12" x14ac:dyDescent="0.25">
      <c r="A61" s="390"/>
      <c r="B61" s="391"/>
      <c r="C61" s="391"/>
      <c r="D61" s="391"/>
      <c r="E61" s="391"/>
      <c r="F61" s="58"/>
      <c r="G61" s="106"/>
      <c r="H61" s="107"/>
      <c r="I61" s="108"/>
    </row>
    <row r="62" spans="1:12" ht="15.75" thickBot="1" x14ac:dyDescent="0.3">
      <c r="A62" s="390"/>
      <c r="B62" s="391"/>
      <c r="C62" s="391"/>
      <c r="D62" s="391"/>
      <c r="E62" s="391"/>
      <c r="F62" s="58"/>
      <c r="G62" s="444" t="s">
        <v>183</v>
      </c>
      <c r="H62" s="445"/>
      <c r="I62" s="117">
        <f>I60+I61</f>
        <v>1226</v>
      </c>
    </row>
    <row r="63" spans="1:12" ht="16.5" thickTop="1" thickBot="1" x14ac:dyDescent="0.3">
      <c r="A63" s="109"/>
      <c r="B63" s="110"/>
      <c r="C63" s="392"/>
      <c r="D63" s="393"/>
      <c r="E63" s="393"/>
      <c r="F63" s="393"/>
      <c r="G63" s="111"/>
      <c r="H63" s="111"/>
      <c r="I63" s="112"/>
    </row>
    <row r="65" spans="1:2" x14ac:dyDescent="0.25">
      <c r="A65" s="55"/>
      <c r="B65" s="55"/>
    </row>
  </sheetData>
  <mergeCells count="76"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B44:D44"/>
    <mergeCell ref="E44:F44"/>
    <mergeCell ref="B45:D45"/>
    <mergeCell ref="E45:F45"/>
    <mergeCell ref="B46:D46"/>
    <mergeCell ref="E46:F46"/>
    <mergeCell ref="A40:H40"/>
    <mergeCell ref="A41:I41"/>
    <mergeCell ref="B42:D42"/>
    <mergeCell ref="E42:F42"/>
    <mergeCell ref="B43:D43"/>
    <mergeCell ref="E43:F43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M65"/>
  <sheetViews>
    <sheetView topLeftCell="A11" zoomScale="70" zoomScaleNormal="70" workbookViewId="0">
      <selection activeCell="M59" sqref="M59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>
        <v>36</v>
      </c>
      <c r="I9" s="442"/>
    </row>
    <row r="10" spans="1:13" x14ac:dyDescent="0.25">
      <c r="A10" s="57" t="s">
        <v>130</v>
      </c>
      <c r="B10" s="55"/>
      <c r="D10" s="143"/>
      <c r="E10" s="58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D11" s="143"/>
      <c r="E11" s="58"/>
      <c r="F11" s="428" t="s">
        <v>133</v>
      </c>
      <c r="G11" s="429"/>
      <c r="H11" s="430" t="e">
        <f>#REF!</f>
        <v>#REF!</v>
      </c>
      <c r="I11" s="431"/>
    </row>
    <row r="12" spans="1:13" x14ac:dyDescent="0.25">
      <c r="A12" s="57" t="s">
        <v>135</v>
      </c>
      <c r="B12" s="55"/>
      <c r="D12" s="143"/>
      <c r="E12" s="58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D13" s="143"/>
      <c r="E13" s="58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D14" s="143"/>
      <c r="E14" s="58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434" t="s">
        <v>352</v>
      </c>
      <c r="B15" s="435"/>
      <c r="C15" s="435"/>
      <c r="D15" s="435"/>
      <c r="E15" s="435"/>
      <c r="F15" s="435"/>
      <c r="G15" s="435"/>
      <c r="H15" s="435"/>
      <c r="I15" s="436"/>
    </row>
    <row r="16" spans="1:13" ht="15.75" thickBot="1" x14ac:dyDescent="0.3">
      <c r="A16" s="437" t="s">
        <v>144</v>
      </c>
      <c r="B16" s="438"/>
      <c r="C16" s="438"/>
      <c r="D16" s="438"/>
      <c r="E16" s="438"/>
      <c r="F16" s="438"/>
      <c r="G16" s="438"/>
      <c r="H16" s="438"/>
      <c r="I16" s="439"/>
    </row>
    <row r="17" spans="1:11" x14ac:dyDescent="0.25">
      <c r="A17" s="62" t="s">
        <v>145</v>
      </c>
      <c r="B17" s="452" t="s">
        <v>228</v>
      </c>
      <c r="C17" s="453"/>
      <c r="D17" s="454"/>
      <c r="E17" s="128" t="s">
        <v>147</v>
      </c>
      <c r="F17" s="128" t="s">
        <v>148</v>
      </c>
      <c r="G17" s="128" t="s">
        <v>149</v>
      </c>
      <c r="H17" s="128" t="s">
        <v>150</v>
      </c>
      <c r="I17" s="129" t="s">
        <v>151</v>
      </c>
    </row>
    <row r="18" spans="1:11" x14ac:dyDescent="0.25">
      <c r="A18" s="67"/>
      <c r="B18" s="410"/>
      <c r="C18" s="432"/>
      <c r="D18" s="411"/>
      <c r="E18" s="68"/>
      <c r="F18" s="69"/>
      <c r="G18" s="68"/>
      <c r="H18" s="70"/>
      <c r="I18" s="71">
        <f>SUM(G18*H18)</f>
        <v>0</v>
      </c>
    </row>
    <row r="19" spans="1:11" x14ac:dyDescent="0.25">
      <c r="A19" s="72"/>
      <c r="B19" s="420"/>
      <c r="C19" s="359"/>
      <c r="D19" s="421"/>
      <c r="E19" s="73"/>
      <c r="F19" s="58"/>
      <c r="G19" s="73"/>
      <c r="H19" s="74"/>
      <c r="I19" s="71">
        <f t="shared" ref="I19:I20" si="0">SUM(G19*H19)</f>
        <v>0</v>
      </c>
    </row>
    <row r="20" spans="1:11" x14ac:dyDescent="0.25">
      <c r="A20" s="72"/>
      <c r="B20" s="415"/>
      <c r="C20" s="433"/>
      <c r="D20" s="416"/>
      <c r="E20" s="73"/>
      <c r="F20" s="58"/>
      <c r="G20" s="75"/>
      <c r="H20" s="76"/>
      <c r="I20" s="77">
        <f t="shared" si="0"/>
        <v>0</v>
      </c>
    </row>
    <row r="21" spans="1:11" x14ac:dyDescent="0.25">
      <c r="A21" s="422" t="s">
        <v>152</v>
      </c>
      <c r="B21" s="423"/>
      <c r="C21" s="423"/>
      <c r="D21" s="423"/>
      <c r="E21" s="423"/>
      <c r="F21" s="423"/>
      <c r="G21" s="423"/>
      <c r="H21" s="424"/>
      <c r="I21" s="71">
        <f>SUM(I18:I20)</f>
        <v>0</v>
      </c>
    </row>
    <row r="22" spans="1:11" x14ac:dyDescent="0.25">
      <c r="A22" s="401" t="s">
        <v>153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25">
      <c r="A23" s="78" t="s">
        <v>154</v>
      </c>
      <c r="B23" s="404" t="s">
        <v>228</v>
      </c>
      <c r="C23" s="405"/>
      <c r="D23" s="405"/>
      <c r="E23" s="405"/>
      <c r="F23" s="80"/>
      <c r="G23" s="136" t="s">
        <v>149</v>
      </c>
      <c r="H23" s="94" t="s">
        <v>150</v>
      </c>
      <c r="I23" s="95" t="s">
        <v>151</v>
      </c>
      <c r="K23" s="100"/>
    </row>
    <row r="24" spans="1:11" x14ac:dyDescent="0.25">
      <c r="A24" s="83"/>
      <c r="B24" s="407"/>
      <c r="C24" s="408"/>
      <c r="D24" s="408"/>
      <c r="E24" s="408"/>
      <c r="F24" s="409"/>
      <c r="G24" s="144"/>
      <c r="H24" s="140"/>
      <c r="I24" s="87"/>
    </row>
    <row r="25" spans="1:11" x14ac:dyDescent="0.25">
      <c r="A25" s="83"/>
      <c r="B25" s="417"/>
      <c r="C25" s="418"/>
      <c r="D25" s="418"/>
      <c r="E25" s="418"/>
      <c r="F25" s="418"/>
      <c r="G25" s="146"/>
      <c r="H25" s="145"/>
      <c r="I25" s="87"/>
    </row>
    <row r="26" spans="1:11" x14ac:dyDescent="0.25">
      <c r="A26" s="83"/>
      <c r="B26" s="417"/>
      <c r="C26" s="418"/>
      <c r="D26" s="418"/>
      <c r="E26" s="418"/>
      <c r="F26" s="419"/>
      <c r="G26" s="146"/>
      <c r="H26" s="145"/>
      <c r="I26" s="87"/>
    </row>
    <row r="27" spans="1:11" x14ac:dyDescent="0.25">
      <c r="A27" s="83"/>
      <c r="B27" s="417"/>
      <c r="C27" s="418"/>
      <c r="D27" s="418"/>
      <c r="E27" s="418"/>
      <c r="F27" s="419"/>
      <c r="G27" s="146"/>
      <c r="H27" s="145"/>
      <c r="I27" s="87"/>
    </row>
    <row r="28" spans="1:11" x14ac:dyDescent="0.25">
      <c r="A28" s="83"/>
      <c r="B28" s="417"/>
      <c r="C28" s="418"/>
      <c r="D28" s="418"/>
      <c r="E28" s="418"/>
      <c r="F28" s="419"/>
      <c r="G28" s="146"/>
      <c r="H28" s="147"/>
      <c r="I28" s="87"/>
    </row>
    <row r="29" spans="1:11" x14ac:dyDescent="0.25">
      <c r="A29" s="83"/>
      <c r="B29" s="458"/>
      <c r="C29" s="459"/>
      <c r="D29" s="459"/>
      <c r="E29" s="459"/>
      <c r="F29" s="459"/>
      <c r="G29" s="146"/>
      <c r="H29" s="147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47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47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47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47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47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  <c r="L37" s="88"/>
    </row>
    <row r="38" spans="1:12" x14ac:dyDescent="0.25">
      <c r="A38" s="455" t="s">
        <v>229</v>
      </c>
      <c r="B38" s="423"/>
      <c r="C38" s="423"/>
      <c r="D38" s="423"/>
      <c r="E38" s="423"/>
      <c r="F38" s="423"/>
      <c r="G38" s="423"/>
      <c r="H38" s="424"/>
      <c r="I38" s="141">
        <f>SUM(I24:I37)</f>
        <v>0</v>
      </c>
      <c r="L38" s="88"/>
    </row>
    <row r="39" spans="1:12" x14ac:dyDescent="0.25">
      <c r="A39" s="422" t="s">
        <v>230</v>
      </c>
      <c r="B39" s="423"/>
      <c r="C39" s="423"/>
      <c r="D39" s="423"/>
      <c r="E39" s="423"/>
      <c r="F39" s="423"/>
      <c r="G39" s="423"/>
      <c r="H39" s="424"/>
      <c r="I39" s="142">
        <f>ROUND((I38*0.15),2)</f>
        <v>0</v>
      </c>
      <c r="L39" s="88"/>
    </row>
    <row r="40" spans="1:12" x14ac:dyDescent="0.25">
      <c r="A40" s="422" t="s">
        <v>231</v>
      </c>
      <c r="B40" s="423"/>
      <c r="C40" s="423"/>
      <c r="D40" s="423"/>
      <c r="E40" s="423"/>
      <c r="F40" s="423"/>
      <c r="G40" s="423"/>
      <c r="H40" s="424"/>
      <c r="I40" s="89">
        <f>I38+I39</f>
        <v>0</v>
      </c>
    </row>
    <row r="41" spans="1:12" x14ac:dyDescent="0.25">
      <c r="A41" s="401" t="s">
        <v>163</v>
      </c>
      <c r="B41" s="402"/>
      <c r="C41" s="402"/>
      <c r="D41" s="402"/>
      <c r="E41" s="402"/>
      <c r="F41" s="402"/>
      <c r="G41" s="402"/>
      <c r="H41" s="402"/>
      <c r="I41" s="403"/>
    </row>
    <row r="42" spans="1:12" x14ac:dyDescent="0.25">
      <c r="A42" s="78" t="s">
        <v>164</v>
      </c>
      <c r="B42" s="404" t="s">
        <v>165</v>
      </c>
      <c r="C42" s="405"/>
      <c r="D42" s="406"/>
      <c r="E42" s="404" t="s">
        <v>147</v>
      </c>
      <c r="F42" s="406"/>
      <c r="G42" s="80" t="s">
        <v>149</v>
      </c>
      <c r="H42" s="81" t="s">
        <v>150</v>
      </c>
      <c r="I42" s="82" t="s">
        <v>151</v>
      </c>
    </row>
    <row r="43" spans="1:12" x14ac:dyDescent="0.25">
      <c r="A43" s="83">
        <v>1</v>
      </c>
      <c r="B43" s="425" t="s">
        <v>166</v>
      </c>
      <c r="C43" s="426"/>
      <c r="D43" s="427"/>
      <c r="E43" s="410" t="s">
        <v>167</v>
      </c>
      <c r="F43" s="411"/>
      <c r="G43" s="115"/>
      <c r="H43" s="113">
        <v>450</v>
      </c>
      <c r="I43" s="90">
        <f>SUM(G43*H43)</f>
        <v>0</v>
      </c>
    </row>
    <row r="44" spans="1:12" x14ac:dyDescent="0.25">
      <c r="A44" s="83">
        <v>2</v>
      </c>
      <c r="B44" s="395" t="s">
        <v>168</v>
      </c>
      <c r="C44" s="396"/>
      <c r="D44" s="397"/>
      <c r="E44" s="420" t="s">
        <v>167</v>
      </c>
      <c r="F44" s="421"/>
      <c r="G44" s="155">
        <v>0</v>
      </c>
      <c r="H44" s="114">
        <v>350</v>
      </c>
      <c r="I44" s="87">
        <f t="shared" ref="I44:I48" si="1">SUM(G44*H44)</f>
        <v>0</v>
      </c>
    </row>
    <row r="45" spans="1:12" x14ac:dyDescent="0.25">
      <c r="A45" s="83">
        <v>3</v>
      </c>
      <c r="B45" s="395" t="s">
        <v>169</v>
      </c>
      <c r="C45" s="396"/>
      <c r="D45" s="397"/>
      <c r="E45" s="420" t="s">
        <v>167</v>
      </c>
      <c r="F45" s="421"/>
      <c r="G45" s="155">
        <v>3.5</v>
      </c>
      <c r="H45" s="114">
        <v>300</v>
      </c>
      <c r="I45" s="87">
        <f t="shared" si="1"/>
        <v>1050</v>
      </c>
    </row>
    <row r="46" spans="1:12" x14ac:dyDescent="0.25">
      <c r="A46" s="83">
        <v>4</v>
      </c>
      <c r="B46" s="395" t="s">
        <v>170</v>
      </c>
      <c r="C46" s="396"/>
      <c r="D46" s="397"/>
      <c r="E46" s="420" t="s">
        <v>167</v>
      </c>
      <c r="F46" s="421"/>
      <c r="G46" s="84">
        <v>3.5</v>
      </c>
      <c r="H46" s="114">
        <v>200</v>
      </c>
      <c r="I46" s="87">
        <f t="shared" si="1"/>
        <v>700</v>
      </c>
    </row>
    <row r="47" spans="1:12" x14ac:dyDescent="0.25">
      <c r="A47" s="83">
        <v>5</v>
      </c>
      <c r="B47" s="395" t="s">
        <v>171</v>
      </c>
      <c r="C47" s="396"/>
      <c r="D47" s="397"/>
      <c r="E47" s="420" t="s">
        <v>167</v>
      </c>
      <c r="F47" s="421"/>
      <c r="G47" s="84"/>
      <c r="H47" s="116">
        <v>200</v>
      </c>
      <c r="I47" s="87">
        <f t="shared" si="1"/>
        <v>0</v>
      </c>
    </row>
    <row r="48" spans="1:12" x14ac:dyDescent="0.25">
      <c r="A48" s="83">
        <v>6</v>
      </c>
      <c r="B48" s="395" t="s">
        <v>172</v>
      </c>
      <c r="C48" s="396"/>
      <c r="D48" s="397"/>
      <c r="E48" s="420" t="s">
        <v>167</v>
      </c>
      <c r="F48" s="421"/>
      <c r="G48" s="84"/>
      <c r="H48" s="116">
        <v>140</v>
      </c>
      <c r="I48" s="87">
        <f t="shared" si="1"/>
        <v>0</v>
      </c>
    </row>
    <row r="49" spans="1:12" x14ac:dyDescent="0.25">
      <c r="A49" s="83"/>
      <c r="B49" s="395"/>
      <c r="C49" s="396"/>
      <c r="D49" s="397"/>
      <c r="E49" s="91"/>
      <c r="F49" s="58"/>
      <c r="G49" s="58"/>
      <c r="H49" s="74"/>
      <c r="I49" s="87"/>
    </row>
    <row r="50" spans="1:12" x14ac:dyDescent="0.25">
      <c r="A50" s="72"/>
      <c r="B50" s="395"/>
      <c r="C50" s="396"/>
      <c r="D50" s="397"/>
      <c r="F50" s="58"/>
      <c r="G50" s="58"/>
      <c r="H50" s="74"/>
      <c r="I50" s="87"/>
    </row>
    <row r="51" spans="1:12" x14ac:dyDescent="0.25">
      <c r="A51" s="92"/>
      <c r="B51" s="398"/>
      <c r="C51" s="399"/>
      <c r="D51" s="400"/>
      <c r="E51" s="60"/>
      <c r="F51" s="61"/>
      <c r="G51" s="58"/>
      <c r="H51" s="76"/>
      <c r="I51" s="87"/>
    </row>
    <row r="52" spans="1:12" x14ac:dyDescent="0.25">
      <c r="A52" s="422" t="s">
        <v>173</v>
      </c>
      <c r="B52" s="423"/>
      <c r="C52" s="423"/>
      <c r="D52" s="423"/>
      <c r="E52" s="423"/>
      <c r="F52" s="423"/>
      <c r="G52" s="423"/>
      <c r="H52" s="424"/>
      <c r="I52" s="156">
        <f>SUM(I43:I51)</f>
        <v>1750</v>
      </c>
    </row>
    <row r="53" spans="1:12" x14ac:dyDescent="0.25">
      <c r="A53" s="401" t="s">
        <v>174</v>
      </c>
      <c r="B53" s="402"/>
      <c r="C53" s="402"/>
      <c r="D53" s="402"/>
      <c r="E53" s="402"/>
      <c r="F53" s="402"/>
      <c r="G53" s="402"/>
      <c r="H53" s="402"/>
      <c r="I53" s="403"/>
    </row>
    <row r="54" spans="1:12" x14ac:dyDescent="0.25">
      <c r="A54" s="78" t="s">
        <v>175</v>
      </c>
      <c r="B54" s="404" t="s">
        <v>176</v>
      </c>
      <c r="C54" s="405"/>
      <c r="D54" s="406"/>
      <c r="E54" s="404" t="s">
        <v>177</v>
      </c>
      <c r="F54" s="406"/>
      <c r="G54" s="94" t="s">
        <v>178</v>
      </c>
      <c r="H54" s="94" t="s">
        <v>150</v>
      </c>
      <c r="I54" s="95" t="s">
        <v>151</v>
      </c>
    </row>
    <row r="55" spans="1:12" x14ac:dyDescent="0.25">
      <c r="A55" s="83">
        <v>1</v>
      </c>
      <c r="B55" s="407" t="s">
        <v>353</v>
      </c>
      <c r="C55" s="408"/>
      <c r="D55" s="409"/>
      <c r="E55" s="410"/>
      <c r="F55" s="411"/>
      <c r="G55" s="84"/>
      <c r="H55" s="96"/>
      <c r="I55" s="87"/>
    </row>
    <row r="56" spans="1:12" x14ac:dyDescent="0.25">
      <c r="A56" s="83"/>
      <c r="B56" s="417" t="s">
        <v>328</v>
      </c>
      <c r="C56" s="418"/>
      <c r="D56" s="419"/>
      <c r="E56" s="420">
        <v>1</v>
      </c>
      <c r="F56" s="421"/>
      <c r="G56" s="84">
        <v>80</v>
      </c>
      <c r="H56" s="96">
        <v>5</v>
      </c>
      <c r="I56" s="87">
        <f>H56*G56</f>
        <v>400</v>
      </c>
    </row>
    <row r="57" spans="1:12" x14ac:dyDescent="0.25">
      <c r="A57" s="97"/>
      <c r="B57" s="412"/>
      <c r="C57" s="413"/>
      <c r="D57" s="414"/>
      <c r="E57" s="415"/>
      <c r="F57" s="416"/>
      <c r="G57" s="84"/>
      <c r="H57" s="96"/>
      <c r="I57" s="87"/>
    </row>
    <row r="58" spans="1:12" x14ac:dyDescent="0.25">
      <c r="A58" s="422" t="s">
        <v>181</v>
      </c>
      <c r="B58" s="423"/>
      <c r="C58" s="423"/>
      <c r="D58" s="423"/>
      <c r="E58" s="423"/>
      <c r="F58" s="423"/>
      <c r="G58" s="423"/>
      <c r="H58" s="424"/>
      <c r="I58" s="98">
        <f>SUM(I55:I57)</f>
        <v>400</v>
      </c>
    </row>
    <row r="59" spans="1:12" x14ac:dyDescent="0.25">
      <c r="A59" s="99"/>
      <c r="B59" s="100"/>
      <c r="C59" s="100"/>
      <c r="D59" s="100"/>
      <c r="E59" s="100"/>
      <c r="F59" s="101"/>
      <c r="G59" s="102"/>
      <c r="H59" s="102"/>
      <c r="I59" s="103"/>
      <c r="L59" s="55"/>
    </row>
    <row r="60" spans="1:12" x14ac:dyDescent="0.25">
      <c r="A60" s="390"/>
      <c r="B60" s="391"/>
      <c r="C60" s="391"/>
      <c r="D60" s="391"/>
      <c r="E60" s="391"/>
      <c r="F60" s="104"/>
      <c r="G60" s="394" t="s">
        <v>182</v>
      </c>
      <c r="H60" s="391"/>
      <c r="I60" s="105">
        <f>I58+I52+I40</f>
        <v>2150</v>
      </c>
    </row>
    <row r="61" spans="1:12" x14ac:dyDescent="0.25">
      <c r="A61" s="390"/>
      <c r="B61" s="391"/>
      <c r="C61" s="391"/>
      <c r="D61" s="391"/>
      <c r="E61" s="391"/>
      <c r="F61" s="58"/>
      <c r="G61" s="106"/>
      <c r="H61" s="107"/>
      <c r="I61" s="108"/>
    </row>
    <row r="62" spans="1:12" ht="15.75" thickBot="1" x14ac:dyDescent="0.3">
      <c r="A62" s="390"/>
      <c r="B62" s="391"/>
      <c r="C62" s="391"/>
      <c r="D62" s="391"/>
      <c r="E62" s="391"/>
      <c r="F62" s="58"/>
      <c r="G62" s="444" t="s">
        <v>183</v>
      </c>
      <c r="H62" s="445"/>
      <c r="I62" s="117">
        <f>I60+I61</f>
        <v>2150</v>
      </c>
    </row>
    <row r="63" spans="1:12" ht="16.5" thickTop="1" thickBot="1" x14ac:dyDescent="0.3">
      <c r="A63" s="109"/>
      <c r="B63" s="110"/>
      <c r="C63" s="392"/>
      <c r="D63" s="393"/>
      <c r="E63" s="393"/>
      <c r="F63" s="393"/>
      <c r="G63" s="111"/>
      <c r="H63" s="111"/>
      <c r="I63" s="112"/>
    </row>
    <row r="65" spans="1:2" x14ac:dyDescent="0.25">
      <c r="A65" s="55"/>
      <c r="B65" s="55"/>
    </row>
  </sheetData>
  <mergeCells count="76"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B44:D44"/>
    <mergeCell ref="E44:F44"/>
    <mergeCell ref="B45:D45"/>
    <mergeCell ref="E45:F45"/>
    <mergeCell ref="B46:D46"/>
    <mergeCell ref="E46:F46"/>
    <mergeCell ref="A40:H40"/>
    <mergeCell ref="A41:I41"/>
    <mergeCell ref="B42:D42"/>
    <mergeCell ref="E42:F42"/>
    <mergeCell ref="B43:D43"/>
    <mergeCell ref="E43:F43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M65"/>
  <sheetViews>
    <sheetView topLeftCell="A25" workbookViewId="0">
      <selection activeCell="M56" sqref="M5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>
        <v>37</v>
      </c>
      <c r="I9" s="442"/>
    </row>
    <row r="10" spans="1:13" x14ac:dyDescent="0.25">
      <c r="A10" s="57" t="s">
        <v>130</v>
      </c>
      <c r="B10" s="55"/>
      <c r="D10" s="143"/>
      <c r="E10" s="58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D11" s="143"/>
      <c r="E11" s="58"/>
      <c r="F11" s="428" t="s">
        <v>133</v>
      </c>
      <c r="G11" s="429"/>
      <c r="H11" s="430" t="e">
        <f>#REF!</f>
        <v>#REF!</v>
      </c>
      <c r="I11" s="431"/>
    </row>
    <row r="12" spans="1:13" x14ac:dyDescent="0.25">
      <c r="A12" s="57" t="s">
        <v>135</v>
      </c>
      <c r="B12" s="55"/>
      <c r="D12" s="143"/>
      <c r="E12" s="58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D13" s="143"/>
      <c r="E13" s="58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D14" s="143"/>
      <c r="E14" s="58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434" t="s">
        <v>354</v>
      </c>
      <c r="B15" s="435"/>
      <c r="C15" s="435"/>
      <c r="D15" s="435"/>
      <c r="E15" s="435"/>
      <c r="F15" s="435"/>
      <c r="G15" s="435"/>
      <c r="H15" s="435"/>
      <c r="I15" s="436"/>
    </row>
    <row r="16" spans="1:13" ht="15.75" thickBot="1" x14ac:dyDescent="0.3">
      <c r="A16" s="437" t="s">
        <v>144</v>
      </c>
      <c r="B16" s="438"/>
      <c r="C16" s="438"/>
      <c r="D16" s="438"/>
      <c r="E16" s="438"/>
      <c r="F16" s="438"/>
      <c r="G16" s="438"/>
      <c r="H16" s="438"/>
      <c r="I16" s="439"/>
    </row>
    <row r="17" spans="1:11" x14ac:dyDescent="0.25">
      <c r="A17" s="62" t="s">
        <v>145</v>
      </c>
      <c r="B17" s="452" t="s">
        <v>228</v>
      </c>
      <c r="C17" s="453"/>
      <c r="D17" s="454"/>
      <c r="E17" s="128" t="s">
        <v>147</v>
      </c>
      <c r="F17" s="128" t="s">
        <v>148</v>
      </c>
      <c r="G17" s="128" t="s">
        <v>149</v>
      </c>
      <c r="H17" s="128" t="s">
        <v>150</v>
      </c>
      <c r="I17" s="129" t="s">
        <v>151</v>
      </c>
    </row>
    <row r="18" spans="1:11" x14ac:dyDescent="0.25">
      <c r="A18" s="67"/>
      <c r="B18" s="410"/>
      <c r="C18" s="432"/>
      <c r="D18" s="411"/>
      <c r="E18" s="68"/>
      <c r="F18" s="69"/>
      <c r="G18" s="68"/>
      <c r="H18" s="70"/>
      <c r="I18" s="71">
        <f>SUM(G18*H18)</f>
        <v>0</v>
      </c>
    </row>
    <row r="19" spans="1:11" x14ac:dyDescent="0.25">
      <c r="A19" s="72"/>
      <c r="B19" s="420"/>
      <c r="C19" s="359"/>
      <c r="D19" s="421"/>
      <c r="E19" s="73"/>
      <c r="F19" s="58"/>
      <c r="G19" s="73"/>
      <c r="H19" s="74"/>
      <c r="I19" s="71">
        <f t="shared" ref="I19:I20" si="0">SUM(G19*H19)</f>
        <v>0</v>
      </c>
    </row>
    <row r="20" spans="1:11" x14ac:dyDescent="0.25">
      <c r="A20" s="72"/>
      <c r="B20" s="415"/>
      <c r="C20" s="433"/>
      <c r="D20" s="416"/>
      <c r="E20" s="73"/>
      <c r="F20" s="58"/>
      <c r="G20" s="75"/>
      <c r="H20" s="76"/>
      <c r="I20" s="77">
        <f t="shared" si="0"/>
        <v>0</v>
      </c>
    </row>
    <row r="21" spans="1:11" x14ac:dyDescent="0.25">
      <c r="A21" s="422" t="s">
        <v>152</v>
      </c>
      <c r="B21" s="423"/>
      <c r="C21" s="423"/>
      <c r="D21" s="423"/>
      <c r="E21" s="423"/>
      <c r="F21" s="423"/>
      <c r="G21" s="423"/>
      <c r="H21" s="424"/>
      <c r="I21" s="71">
        <f>SUM(I18:I20)</f>
        <v>0</v>
      </c>
    </row>
    <row r="22" spans="1:11" x14ac:dyDescent="0.25">
      <c r="A22" s="401" t="s">
        <v>153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25">
      <c r="A23" s="78" t="s">
        <v>154</v>
      </c>
      <c r="B23" s="404" t="s">
        <v>228</v>
      </c>
      <c r="C23" s="405"/>
      <c r="D23" s="405"/>
      <c r="E23" s="405"/>
      <c r="F23" s="406"/>
      <c r="G23" s="136" t="s">
        <v>149</v>
      </c>
      <c r="H23" s="94" t="s">
        <v>150</v>
      </c>
      <c r="I23" s="95" t="s">
        <v>151</v>
      </c>
      <c r="K23" s="100"/>
    </row>
    <row r="24" spans="1:11" x14ac:dyDescent="0.25">
      <c r="A24" s="83">
        <v>1</v>
      </c>
      <c r="B24" s="407" t="s">
        <v>355</v>
      </c>
      <c r="C24" s="408"/>
      <c r="D24" s="408"/>
      <c r="E24" s="408"/>
      <c r="F24" s="409"/>
      <c r="G24" s="144">
        <v>2</v>
      </c>
      <c r="H24" s="140">
        <v>22</v>
      </c>
      <c r="I24" s="87">
        <f>H24*G24</f>
        <v>44</v>
      </c>
    </row>
    <row r="25" spans="1:11" x14ac:dyDescent="0.25">
      <c r="A25" s="83">
        <v>2</v>
      </c>
      <c r="B25" s="417" t="s">
        <v>356</v>
      </c>
      <c r="C25" s="418"/>
      <c r="D25" s="418"/>
      <c r="E25" s="418"/>
      <c r="F25" s="418"/>
      <c r="G25" s="146">
        <v>3</v>
      </c>
      <c r="H25" s="145">
        <v>12.8</v>
      </c>
      <c r="I25" s="87">
        <f>H25*G25</f>
        <v>38.400000000000006</v>
      </c>
    </row>
    <row r="26" spans="1:11" x14ac:dyDescent="0.25">
      <c r="A26" s="83">
        <v>3</v>
      </c>
      <c r="B26" s="417" t="s">
        <v>356</v>
      </c>
      <c r="C26" s="418"/>
      <c r="D26" s="418"/>
      <c r="E26" s="418"/>
      <c r="F26" s="418"/>
      <c r="G26" s="146">
        <v>3</v>
      </c>
      <c r="H26" s="145">
        <v>12.8</v>
      </c>
      <c r="I26" s="87">
        <f t="shared" ref="I26:I30" si="1">H26*G26</f>
        <v>38.400000000000006</v>
      </c>
    </row>
    <row r="27" spans="1:11" x14ac:dyDescent="0.25">
      <c r="A27" s="83">
        <v>4</v>
      </c>
      <c r="B27" s="417" t="s">
        <v>357</v>
      </c>
      <c r="C27" s="418"/>
      <c r="D27" s="418"/>
      <c r="E27" s="418"/>
      <c r="F27" s="419"/>
      <c r="G27" s="146">
        <v>2</v>
      </c>
      <c r="H27" s="145">
        <v>16.600000000000001</v>
      </c>
      <c r="I27" s="87">
        <f t="shared" si="1"/>
        <v>33.200000000000003</v>
      </c>
    </row>
    <row r="28" spans="1:11" x14ac:dyDescent="0.25">
      <c r="A28" s="83">
        <v>5</v>
      </c>
      <c r="B28" s="417" t="s">
        <v>358</v>
      </c>
      <c r="C28" s="418"/>
      <c r="D28" s="418"/>
      <c r="E28" s="418"/>
      <c r="F28" s="419"/>
      <c r="G28" s="146">
        <v>2</v>
      </c>
      <c r="H28" s="145">
        <v>16.600000000000001</v>
      </c>
      <c r="I28" s="87">
        <f t="shared" si="1"/>
        <v>33.200000000000003</v>
      </c>
    </row>
    <row r="29" spans="1:11" x14ac:dyDescent="0.25">
      <c r="A29" s="83">
        <v>6</v>
      </c>
      <c r="B29" s="458" t="s">
        <v>359</v>
      </c>
      <c r="C29" s="459"/>
      <c r="D29" s="459"/>
      <c r="E29" s="459"/>
      <c r="F29" s="459"/>
      <c r="G29" s="146">
        <v>2</v>
      </c>
      <c r="H29" s="145">
        <v>37</v>
      </c>
      <c r="I29" s="87">
        <f t="shared" si="1"/>
        <v>74</v>
      </c>
    </row>
    <row r="30" spans="1:11" x14ac:dyDescent="0.25">
      <c r="A30" s="83">
        <v>7</v>
      </c>
      <c r="B30" s="458" t="s">
        <v>360</v>
      </c>
      <c r="C30" s="459"/>
      <c r="D30" s="459"/>
      <c r="E30" s="459"/>
      <c r="F30" s="459"/>
      <c r="G30" s="146">
        <v>1</v>
      </c>
      <c r="H30" s="145">
        <v>4680</v>
      </c>
      <c r="I30" s="87">
        <f t="shared" si="1"/>
        <v>4680</v>
      </c>
    </row>
    <row r="31" spans="1:11" x14ac:dyDescent="0.25">
      <c r="A31" s="83"/>
      <c r="B31" s="458"/>
      <c r="C31" s="459"/>
      <c r="D31" s="459"/>
      <c r="E31" s="459"/>
      <c r="F31" s="459"/>
      <c r="G31" s="146"/>
      <c r="H31" s="147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47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47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47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  <c r="L37" s="88"/>
    </row>
    <row r="38" spans="1:12" x14ac:dyDescent="0.25">
      <c r="A38" s="455" t="s">
        <v>229</v>
      </c>
      <c r="B38" s="423"/>
      <c r="C38" s="423"/>
      <c r="D38" s="423"/>
      <c r="E38" s="423"/>
      <c r="F38" s="423"/>
      <c r="G38" s="423"/>
      <c r="H38" s="424"/>
      <c r="I38" s="141">
        <f>SUM(I24:I37)</f>
        <v>4941.2</v>
      </c>
      <c r="L38" s="88"/>
    </row>
    <row r="39" spans="1:12" x14ac:dyDescent="0.25">
      <c r="A39" s="422" t="s">
        <v>230</v>
      </c>
      <c r="B39" s="423"/>
      <c r="C39" s="423"/>
      <c r="D39" s="423"/>
      <c r="E39" s="423"/>
      <c r="F39" s="423"/>
      <c r="G39" s="423"/>
      <c r="H39" s="424"/>
      <c r="I39" s="142">
        <f>ROUND((I38*0.15),2)</f>
        <v>741.18</v>
      </c>
      <c r="L39" s="88"/>
    </row>
    <row r="40" spans="1:12" x14ac:dyDescent="0.25">
      <c r="A40" s="422" t="s">
        <v>231</v>
      </c>
      <c r="B40" s="423"/>
      <c r="C40" s="423"/>
      <c r="D40" s="423"/>
      <c r="E40" s="423"/>
      <c r="F40" s="423"/>
      <c r="G40" s="423"/>
      <c r="H40" s="424"/>
      <c r="I40" s="89">
        <f>I38+I39</f>
        <v>5682.38</v>
      </c>
    </row>
    <row r="41" spans="1:12" x14ac:dyDescent="0.25">
      <c r="A41" s="401" t="s">
        <v>163</v>
      </c>
      <c r="B41" s="402"/>
      <c r="C41" s="402"/>
      <c r="D41" s="402"/>
      <c r="E41" s="402"/>
      <c r="F41" s="402"/>
      <c r="G41" s="402"/>
      <c r="H41" s="402"/>
      <c r="I41" s="403"/>
    </row>
    <row r="42" spans="1:12" x14ac:dyDescent="0.25">
      <c r="A42" s="78" t="s">
        <v>164</v>
      </c>
      <c r="B42" s="404" t="s">
        <v>165</v>
      </c>
      <c r="C42" s="405"/>
      <c r="D42" s="406"/>
      <c r="E42" s="404" t="s">
        <v>147</v>
      </c>
      <c r="F42" s="406"/>
      <c r="G42" s="80" t="s">
        <v>149</v>
      </c>
      <c r="H42" s="81" t="s">
        <v>150</v>
      </c>
      <c r="I42" s="82" t="s">
        <v>151</v>
      </c>
    </row>
    <row r="43" spans="1:12" x14ac:dyDescent="0.25">
      <c r="A43" s="83">
        <v>1</v>
      </c>
      <c r="B43" s="425" t="s">
        <v>166</v>
      </c>
      <c r="C43" s="426"/>
      <c r="D43" s="427"/>
      <c r="E43" s="410" t="s">
        <v>167</v>
      </c>
      <c r="F43" s="411"/>
      <c r="G43" s="115"/>
      <c r="H43" s="113">
        <v>450</v>
      </c>
      <c r="I43" s="90">
        <f>SUM(G43*H43)</f>
        <v>0</v>
      </c>
    </row>
    <row r="44" spans="1:12" x14ac:dyDescent="0.25">
      <c r="A44" s="83">
        <v>2</v>
      </c>
      <c r="B44" s="395" t="s">
        <v>168</v>
      </c>
      <c r="C44" s="396"/>
      <c r="D44" s="397"/>
      <c r="E44" s="420" t="s">
        <v>167</v>
      </c>
      <c r="F44" s="421"/>
      <c r="G44" s="84"/>
      <c r="H44" s="114">
        <v>350</v>
      </c>
      <c r="I44" s="87">
        <f t="shared" ref="I44:I48" si="2">SUM(G44*H44)</f>
        <v>0</v>
      </c>
    </row>
    <row r="45" spans="1:12" x14ac:dyDescent="0.25">
      <c r="A45" s="83">
        <v>3</v>
      </c>
      <c r="B45" s="395" t="s">
        <v>169</v>
      </c>
      <c r="C45" s="396"/>
      <c r="D45" s="397"/>
      <c r="E45" s="420" t="s">
        <v>167</v>
      </c>
      <c r="F45" s="421"/>
      <c r="G45" s="84">
        <v>18.5</v>
      </c>
      <c r="H45" s="114">
        <v>300</v>
      </c>
      <c r="I45" s="87">
        <f t="shared" si="2"/>
        <v>5550</v>
      </c>
    </row>
    <row r="46" spans="1:12" x14ac:dyDescent="0.25">
      <c r="A46" s="83">
        <v>4</v>
      </c>
      <c r="B46" s="395" t="s">
        <v>170</v>
      </c>
      <c r="C46" s="396"/>
      <c r="D46" s="397"/>
      <c r="E46" s="420" t="s">
        <v>167</v>
      </c>
      <c r="F46" s="421"/>
      <c r="G46" s="84">
        <v>18.5</v>
      </c>
      <c r="H46" s="114">
        <v>200</v>
      </c>
      <c r="I46" s="87">
        <f t="shared" si="2"/>
        <v>3700</v>
      </c>
    </row>
    <row r="47" spans="1:12" x14ac:dyDescent="0.25">
      <c r="A47" s="83">
        <v>5</v>
      </c>
      <c r="B47" s="395" t="s">
        <v>171</v>
      </c>
      <c r="C47" s="396"/>
      <c r="D47" s="397"/>
      <c r="E47" s="420" t="s">
        <v>167</v>
      </c>
      <c r="F47" s="421"/>
      <c r="G47" s="84"/>
      <c r="H47" s="116">
        <v>200</v>
      </c>
      <c r="I47" s="87">
        <f t="shared" si="2"/>
        <v>0</v>
      </c>
    </row>
    <row r="48" spans="1:12" x14ac:dyDescent="0.25">
      <c r="A48" s="83">
        <v>6</v>
      </c>
      <c r="B48" s="395" t="s">
        <v>172</v>
      </c>
      <c r="C48" s="396"/>
      <c r="D48" s="397"/>
      <c r="E48" s="420" t="s">
        <v>167</v>
      </c>
      <c r="F48" s="421"/>
      <c r="G48" s="84"/>
      <c r="H48" s="116">
        <v>140</v>
      </c>
      <c r="I48" s="87">
        <f t="shared" si="2"/>
        <v>0</v>
      </c>
    </row>
    <row r="49" spans="1:12" x14ac:dyDescent="0.25">
      <c r="A49" s="83"/>
      <c r="B49" s="395"/>
      <c r="C49" s="396"/>
      <c r="D49" s="397"/>
      <c r="E49" s="91"/>
      <c r="F49" s="58"/>
      <c r="G49" s="58"/>
      <c r="H49" s="74"/>
      <c r="I49" s="87"/>
    </row>
    <row r="50" spans="1:12" x14ac:dyDescent="0.25">
      <c r="A50" s="72"/>
      <c r="B50" s="395"/>
      <c r="C50" s="396"/>
      <c r="D50" s="397"/>
      <c r="F50" s="58"/>
      <c r="G50" s="58"/>
      <c r="H50" s="74"/>
      <c r="I50" s="87"/>
    </row>
    <row r="51" spans="1:12" x14ac:dyDescent="0.25">
      <c r="A51" s="92"/>
      <c r="B51" s="398"/>
      <c r="C51" s="399"/>
      <c r="D51" s="400"/>
      <c r="E51" s="60"/>
      <c r="F51" s="61"/>
      <c r="G51" s="58"/>
      <c r="H51" s="76"/>
      <c r="I51" s="87"/>
    </row>
    <row r="52" spans="1:12" x14ac:dyDescent="0.25">
      <c r="A52" s="422" t="s">
        <v>173</v>
      </c>
      <c r="B52" s="423"/>
      <c r="C52" s="423"/>
      <c r="D52" s="423"/>
      <c r="E52" s="423"/>
      <c r="F52" s="423"/>
      <c r="G52" s="423"/>
      <c r="H52" s="424"/>
      <c r="I52" s="93">
        <f>SUM(I43:I51)</f>
        <v>9250</v>
      </c>
    </row>
    <row r="53" spans="1:12" x14ac:dyDescent="0.25">
      <c r="A53" s="401" t="s">
        <v>174</v>
      </c>
      <c r="B53" s="402"/>
      <c r="C53" s="402"/>
      <c r="D53" s="402"/>
      <c r="E53" s="402"/>
      <c r="F53" s="402"/>
      <c r="G53" s="402"/>
      <c r="H53" s="402"/>
      <c r="I53" s="403"/>
    </row>
    <row r="54" spans="1:12" x14ac:dyDescent="0.25">
      <c r="A54" s="78" t="s">
        <v>175</v>
      </c>
      <c r="B54" s="404" t="s">
        <v>176</v>
      </c>
      <c r="C54" s="405"/>
      <c r="D54" s="406"/>
      <c r="E54" s="404" t="s">
        <v>177</v>
      </c>
      <c r="F54" s="406"/>
      <c r="G54" s="94" t="s">
        <v>178</v>
      </c>
      <c r="H54" s="94" t="s">
        <v>150</v>
      </c>
      <c r="I54" s="95" t="s">
        <v>151</v>
      </c>
    </row>
    <row r="55" spans="1:12" x14ac:dyDescent="0.25">
      <c r="A55" s="83">
        <v>1</v>
      </c>
      <c r="B55" s="407" t="s">
        <v>361</v>
      </c>
      <c r="C55" s="408"/>
      <c r="D55" s="409"/>
      <c r="E55" s="410"/>
      <c r="F55" s="411"/>
      <c r="G55" s="84"/>
      <c r="H55" s="96"/>
      <c r="I55" s="87"/>
    </row>
    <row r="56" spans="1:12" x14ac:dyDescent="0.25">
      <c r="A56" s="83"/>
      <c r="B56" s="417" t="s">
        <v>328</v>
      </c>
      <c r="C56" s="418"/>
      <c r="D56" s="419"/>
      <c r="E56" s="420">
        <v>1</v>
      </c>
      <c r="F56" s="421"/>
      <c r="G56" s="84">
        <v>24.4</v>
      </c>
      <c r="H56" s="96">
        <v>5</v>
      </c>
      <c r="I56" s="87">
        <f>H56*G56</f>
        <v>122</v>
      </c>
    </row>
    <row r="57" spans="1:12" x14ac:dyDescent="0.25">
      <c r="A57" s="97"/>
      <c r="B57" s="412"/>
      <c r="C57" s="413"/>
      <c r="D57" s="414"/>
      <c r="E57" s="415"/>
      <c r="F57" s="416"/>
      <c r="G57" s="84"/>
      <c r="H57" s="96"/>
      <c r="I57" s="87"/>
    </row>
    <row r="58" spans="1:12" x14ac:dyDescent="0.25">
      <c r="A58" s="422" t="s">
        <v>181</v>
      </c>
      <c r="B58" s="423"/>
      <c r="C58" s="423"/>
      <c r="D58" s="423"/>
      <c r="E58" s="423"/>
      <c r="F58" s="423"/>
      <c r="G58" s="423"/>
      <c r="H58" s="424"/>
      <c r="I58" s="98">
        <f>SUM(I55:I57)</f>
        <v>122</v>
      </c>
    </row>
    <row r="59" spans="1:12" x14ac:dyDescent="0.25">
      <c r="A59" s="99"/>
      <c r="B59" s="100"/>
      <c r="C59" s="100"/>
      <c r="D59" s="100"/>
      <c r="E59" s="100"/>
      <c r="F59" s="101"/>
      <c r="G59" s="102"/>
      <c r="H59" s="102"/>
      <c r="I59" s="103"/>
      <c r="L59" s="55"/>
    </row>
    <row r="60" spans="1:12" x14ac:dyDescent="0.25">
      <c r="A60" s="390"/>
      <c r="B60" s="391"/>
      <c r="C60" s="391"/>
      <c r="D60" s="391"/>
      <c r="E60" s="391"/>
      <c r="F60" s="104"/>
      <c r="G60" s="394" t="s">
        <v>182</v>
      </c>
      <c r="H60" s="391"/>
      <c r="I60" s="105">
        <f>I58+I52+I40</f>
        <v>15054.380000000001</v>
      </c>
    </row>
    <row r="61" spans="1:12" x14ac:dyDescent="0.25">
      <c r="A61" s="390"/>
      <c r="B61" s="391"/>
      <c r="C61" s="391"/>
      <c r="D61" s="391"/>
      <c r="E61" s="391"/>
      <c r="F61" s="58"/>
      <c r="G61" s="106"/>
      <c r="H61" s="107"/>
      <c r="I61" s="108"/>
    </row>
    <row r="62" spans="1:12" ht="15.75" thickBot="1" x14ac:dyDescent="0.3">
      <c r="A62" s="390"/>
      <c r="B62" s="391"/>
      <c r="C62" s="391"/>
      <c r="D62" s="391"/>
      <c r="E62" s="391"/>
      <c r="F62" s="58"/>
      <c r="G62" s="444" t="s">
        <v>183</v>
      </c>
      <c r="H62" s="445"/>
      <c r="I62" s="117">
        <f>I60+I61</f>
        <v>15054.380000000001</v>
      </c>
    </row>
    <row r="63" spans="1:12" ht="16.5" thickTop="1" thickBot="1" x14ac:dyDescent="0.3">
      <c r="A63" s="109"/>
      <c r="B63" s="110"/>
      <c r="C63" s="392"/>
      <c r="D63" s="393"/>
      <c r="E63" s="393"/>
      <c r="F63" s="393"/>
      <c r="G63" s="111"/>
      <c r="H63" s="111"/>
      <c r="I63" s="112"/>
    </row>
    <row r="65" spans="1:2" x14ac:dyDescent="0.25">
      <c r="A65" s="55"/>
      <c r="B65" s="55"/>
    </row>
  </sheetData>
  <mergeCells count="76"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B44:D44"/>
    <mergeCell ref="E44:F44"/>
    <mergeCell ref="B45:D45"/>
    <mergeCell ref="E45:F45"/>
    <mergeCell ref="B46:D46"/>
    <mergeCell ref="E46:F46"/>
    <mergeCell ref="A40:H40"/>
    <mergeCell ref="A41:I41"/>
    <mergeCell ref="B42:D42"/>
    <mergeCell ref="E42:F42"/>
    <mergeCell ref="B43:D43"/>
    <mergeCell ref="E43:F43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B27:F27"/>
    <mergeCell ref="A16:I16"/>
    <mergeCell ref="B17:D17"/>
    <mergeCell ref="B18:D18"/>
    <mergeCell ref="B19:D19"/>
    <mergeCell ref="B20:D20"/>
    <mergeCell ref="A21:H21"/>
    <mergeCell ref="A22:I22"/>
    <mergeCell ref="B24:F24"/>
    <mergeCell ref="B25:F25"/>
    <mergeCell ref="B26:F26"/>
    <mergeCell ref="B23:F23"/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M65"/>
  <sheetViews>
    <sheetView topLeftCell="A34" workbookViewId="0">
      <selection activeCell="F51" sqref="F51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>
        <v>38</v>
      </c>
      <c r="I9" s="442"/>
    </row>
    <row r="10" spans="1:13" x14ac:dyDescent="0.25">
      <c r="A10" s="57" t="s">
        <v>130</v>
      </c>
      <c r="B10" s="55"/>
      <c r="D10" s="143"/>
      <c r="E10" s="58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D11" s="143"/>
      <c r="E11" s="58"/>
      <c r="F11" s="428" t="s">
        <v>133</v>
      </c>
      <c r="G11" s="429"/>
      <c r="H11" s="430" t="e">
        <f>#REF!</f>
        <v>#REF!</v>
      </c>
      <c r="I11" s="431"/>
    </row>
    <row r="12" spans="1:13" x14ac:dyDescent="0.25">
      <c r="A12" s="57" t="s">
        <v>135</v>
      </c>
      <c r="B12" s="55"/>
      <c r="D12" s="143"/>
      <c r="E12" s="58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D13" s="143"/>
      <c r="E13" s="58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D14" s="143"/>
      <c r="E14" s="58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434" t="s">
        <v>362</v>
      </c>
      <c r="B15" s="435"/>
      <c r="C15" s="435"/>
      <c r="D15" s="435"/>
      <c r="E15" s="435"/>
      <c r="F15" s="435"/>
      <c r="G15" s="435"/>
      <c r="H15" s="435"/>
      <c r="I15" s="436"/>
    </row>
    <row r="16" spans="1:13" ht="15.75" thickBot="1" x14ac:dyDescent="0.3">
      <c r="A16" s="437" t="s">
        <v>144</v>
      </c>
      <c r="B16" s="438"/>
      <c r="C16" s="438"/>
      <c r="D16" s="438"/>
      <c r="E16" s="438"/>
      <c r="F16" s="438"/>
      <c r="G16" s="438"/>
      <c r="H16" s="438"/>
      <c r="I16" s="439"/>
    </row>
    <row r="17" spans="1:11" x14ac:dyDescent="0.25">
      <c r="A17" s="62" t="s">
        <v>145</v>
      </c>
      <c r="B17" s="452" t="s">
        <v>228</v>
      </c>
      <c r="C17" s="453"/>
      <c r="D17" s="454"/>
      <c r="E17" s="128" t="s">
        <v>147</v>
      </c>
      <c r="F17" s="128" t="s">
        <v>148</v>
      </c>
      <c r="G17" s="128" t="s">
        <v>149</v>
      </c>
      <c r="H17" s="128" t="s">
        <v>150</v>
      </c>
      <c r="I17" s="129" t="s">
        <v>151</v>
      </c>
    </row>
    <row r="18" spans="1:11" x14ac:dyDescent="0.25">
      <c r="A18" s="67"/>
      <c r="B18" s="410"/>
      <c r="C18" s="432"/>
      <c r="D18" s="411"/>
      <c r="E18" s="68"/>
      <c r="F18" s="69"/>
      <c r="G18" s="68"/>
      <c r="H18" s="70"/>
      <c r="I18" s="71">
        <f>SUM(G18*H18)</f>
        <v>0</v>
      </c>
    </row>
    <row r="19" spans="1:11" x14ac:dyDescent="0.25">
      <c r="A19" s="72"/>
      <c r="B19" s="420"/>
      <c r="C19" s="359"/>
      <c r="D19" s="421"/>
      <c r="E19" s="73"/>
      <c r="F19" s="58"/>
      <c r="G19" s="73"/>
      <c r="H19" s="74"/>
      <c r="I19" s="71">
        <f t="shared" ref="I19:I20" si="0">SUM(G19*H19)</f>
        <v>0</v>
      </c>
    </row>
    <row r="20" spans="1:11" x14ac:dyDescent="0.25">
      <c r="A20" s="72"/>
      <c r="B20" s="415"/>
      <c r="C20" s="433"/>
      <c r="D20" s="416"/>
      <c r="E20" s="73"/>
      <c r="F20" s="58"/>
      <c r="G20" s="75"/>
      <c r="H20" s="76"/>
      <c r="I20" s="77">
        <f t="shared" si="0"/>
        <v>0</v>
      </c>
    </row>
    <row r="21" spans="1:11" x14ac:dyDescent="0.25">
      <c r="A21" s="422" t="s">
        <v>152</v>
      </c>
      <c r="B21" s="423"/>
      <c r="C21" s="423"/>
      <c r="D21" s="423"/>
      <c r="E21" s="423"/>
      <c r="F21" s="423"/>
      <c r="G21" s="423"/>
      <c r="H21" s="424"/>
      <c r="I21" s="71">
        <f>SUM(I18:I20)</f>
        <v>0</v>
      </c>
    </row>
    <row r="22" spans="1:11" x14ac:dyDescent="0.25">
      <c r="A22" s="401" t="s">
        <v>153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25">
      <c r="A23" s="78" t="s">
        <v>154</v>
      </c>
      <c r="B23" s="404" t="s">
        <v>228</v>
      </c>
      <c r="C23" s="405"/>
      <c r="D23" s="405"/>
      <c r="E23" s="405"/>
      <c r="F23" s="80"/>
      <c r="G23" s="136" t="s">
        <v>149</v>
      </c>
      <c r="H23" s="94" t="s">
        <v>150</v>
      </c>
      <c r="I23" s="95" t="s">
        <v>151</v>
      </c>
      <c r="K23" s="100"/>
    </row>
    <row r="24" spans="1:11" x14ac:dyDescent="0.25">
      <c r="A24" s="83"/>
      <c r="B24" s="407"/>
      <c r="C24" s="408"/>
      <c r="D24" s="408"/>
      <c r="E24" s="408"/>
      <c r="F24" s="409"/>
      <c r="G24" s="144"/>
      <c r="H24" s="140"/>
      <c r="I24" s="87"/>
    </row>
    <row r="25" spans="1:11" x14ac:dyDescent="0.25">
      <c r="A25" s="83"/>
      <c r="B25" s="417"/>
      <c r="C25" s="418"/>
      <c r="D25" s="418"/>
      <c r="E25" s="418"/>
      <c r="F25" s="418"/>
      <c r="G25" s="146"/>
      <c r="H25" s="145"/>
      <c r="I25" s="87"/>
    </row>
    <row r="26" spans="1:11" x14ac:dyDescent="0.25">
      <c r="A26" s="83"/>
      <c r="B26" s="417"/>
      <c r="C26" s="418"/>
      <c r="D26" s="418"/>
      <c r="E26" s="418"/>
      <c r="F26" s="419"/>
      <c r="G26" s="146"/>
      <c r="H26" s="145"/>
      <c r="I26" s="87"/>
    </row>
    <row r="27" spans="1:11" x14ac:dyDescent="0.25">
      <c r="A27" s="83"/>
      <c r="B27" s="417"/>
      <c r="C27" s="418"/>
      <c r="D27" s="418"/>
      <c r="E27" s="418"/>
      <c r="F27" s="419"/>
      <c r="G27" s="146"/>
      <c r="H27" s="145"/>
      <c r="I27" s="87"/>
    </row>
    <row r="28" spans="1:11" x14ac:dyDescent="0.25">
      <c r="A28" s="83"/>
      <c r="B28" s="417"/>
      <c r="C28" s="418"/>
      <c r="D28" s="418"/>
      <c r="E28" s="418"/>
      <c r="F28" s="419"/>
      <c r="G28" s="146"/>
      <c r="H28" s="147"/>
      <c r="I28" s="87"/>
    </row>
    <row r="29" spans="1:11" x14ac:dyDescent="0.25">
      <c r="A29" s="83"/>
      <c r="B29" s="458"/>
      <c r="C29" s="459"/>
      <c r="D29" s="459"/>
      <c r="E29" s="459"/>
      <c r="F29" s="459"/>
      <c r="G29" s="146"/>
      <c r="H29" s="147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47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47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47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47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47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  <c r="L37" s="88"/>
    </row>
    <row r="38" spans="1:12" x14ac:dyDescent="0.25">
      <c r="A38" s="455" t="s">
        <v>229</v>
      </c>
      <c r="B38" s="423"/>
      <c r="C38" s="423"/>
      <c r="D38" s="423"/>
      <c r="E38" s="423"/>
      <c r="F38" s="423"/>
      <c r="G38" s="423"/>
      <c r="H38" s="424"/>
      <c r="I38" s="141">
        <f>SUM(I24:I37)</f>
        <v>0</v>
      </c>
      <c r="L38" s="88"/>
    </row>
    <row r="39" spans="1:12" x14ac:dyDescent="0.25">
      <c r="A39" s="422" t="s">
        <v>230</v>
      </c>
      <c r="B39" s="423"/>
      <c r="C39" s="423"/>
      <c r="D39" s="423"/>
      <c r="E39" s="423"/>
      <c r="F39" s="423"/>
      <c r="G39" s="423"/>
      <c r="H39" s="424"/>
      <c r="I39" s="142">
        <f>ROUND((I38*0.15),2)</f>
        <v>0</v>
      </c>
      <c r="L39" s="88"/>
    </row>
    <row r="40" spans="1:12" x14ac:dyDescent="0.25">
      <c r="A40" s="422" t="s">
        <v>231</v>
      </c>
      <c r="B40" s="423"/>
      <c r="C40" s="423"/>
      <c r="D40" s="423"/>
      <c r="E40" s="423"/>
      <c r="F40" s="423"/>
      <c r="G40" s="423"/>
      <c r="H40" s="424"/>
      <c r="I40" s="89">
        <f>I38+I39</f>
        <v>0</v>
      </c>
    </row>
    <row r="41" spans="1:12" x14ac:dyDescent="0.25">
      <c r="A41" s="401" t="s">
        <v>163</v>
      </c>
      <c r="B41" s="402"/>
      <c r="C41" s="402"/>
      <c r="D41" s="402"/>
      <c r="E41" s="402"/>
      <c r="F41" s="402"/>
      <c r="G41" s="402"/>
      <c r="H41" s="402"/>
      <c r="I41" s="403"/>
    </row>
    <row r="42" spans="1:12" x14ac:dyDescent="0.25">
      <c r="A42" s="78" t="s">
        <v>164</v>
      </c>
      <c r="B42" s="404" t="s">
        <v>165</v>
      </c>
      <c r="C42" s="405"/>
      <c r="D42" s="406"/>
      <c r="E42" s="404" t="s">
        <v>147</v>
      </c>
      <c r="F42" s="406"/>
      <c r="G42" s="80" t="s">
        <v>149</v>
      </c>
      <c r="H42" s="81" t="s">
        <v>150</v>
      </c>
      <c r="I42" s="82" t="s">
        <v>151</v>
      </c>
    </row>
    <row r="43" spans="1:12" x14ac:dyDescent="0.25">
      <c r="A43" s="83">
        <v>1</v>
      </c>
      <c r="B43" s="425" t="s">
        <v>166</v>
      </c>
      <c r="C43" s="426"/>
      <c r="D43" s="427"/>
      <c r="E43" s="410" t="s">
        <v>167</v>
      </c>
      <c r="F43" s="411"/>
      <c r="G43" s="115"/>
      <c r="H43" s="113">
        <v>450</v>
      </c>
      <c r="I43" s="90">
        <f>SUM(G43*H43)</f>
        <v>0</v>
      </c>
    </row>
    <row r="44" spans="1:12" x14ac:dyDescent="0.25">
      <c r="A44" s="83">
        <v>2</v>
      </c>
      <c r="B44" s="395" t="s">
        <v>168</v>
      </c>
      <c r="C44" s="396"/>
      <c r="D44" s="397"/>
      <c r="E44" s="420" t="s">
        <v>167</v>
      </c>
      <c r="F44" s="421"/>
      <c r="G44" s="155">
        <v>0</v>
      </c>
      <c r="H44" s="114">
        <v>350</v>
      </c>
      <c r="I44" s="87">
        <f t="shared" ref="I44:I48" si="1">SUM(G44*H44)</f>
        <v>0</v>
      </c>
    </row>
    <row r="45" spans="1:12" x14ac:dyDescent="0.25">
      <c r="A45" s="83">
        <v>3</v>
      </c>
      <c r="B45" s="395" t="s">
        <v>169</v>
      </c>
      <c r="C45" s="396"/>
      <c r="D45" s="397"/>
      <c r="E45" s="420" t="s">
        <v>167</v>
      </c>
      <c r="F45" s="421"/>
      <c r="G45" s="155">
        <v>2</v>
      </c>
      <c r="H45" s="114">
        <v>300</v>
      </c>
      <c r="I45" s="87">
        <f t="shared" si="1"/>
        <v>600</v>
      </c>
    </row>
    <row r="46" spans="1:12" x14ac:dyDescent="0.25">
      <c r="A46" s="83">
        <v>4</v>
      </c>
      <c r="B46" s="395" t="s">
        <v>170</v>
      </c>
      <c r="C46" s="396"/>
      <c r="D46" s="397"/>
      <c r="E46" s="420" t="s">
        <v>167</v>
      </c>
      <c r="F46" s="421"/>
      <c r="G46" s="84">
        <v>2</v>
      </c>
      <c r="H46" s="114">
        <v>200</v>
      </c>
      <c r="I46" s="87">
        <f t="shared" si="1"/>
        <v>400</v>
      </c>
    </row>
    <row r="47" spans="1:12" x14ac:dyDescent="0.25">
      <c r="A47" s="83">
        <v>5</v>
      </c>
      <c r="B47" s="395" t="s">
        <v>171</v>
      </c>
      <c r="C47" s="396"/>
      <c r="D47" s="397"/>
      <c r="E47" s="420" t="s">
        <v>167</v>
      </c>
      <c r="F47" s="421"/>
      <c r="G47" s="84"/>
      <c r="H47" s="116">
        <v>200</v>
      </c>
      <c r="I47" s="87">
        <f t="shared" si="1"/>
        <v>0</v>
      </c>
    </row>
    <row r="48" spans="1:12" x14ac:dyDescent="0.25">
      <c r="A48" s="83">
        <v>6</v>
      </c>
      <c r="B48" s="395" t="s">
        <v>172</v>
      </c>
      <c r="C48" s="396"/>
      <c r="D48" s="397"/>
      <c r="E48" s="420" t="s">
        <v>167</v>
      </c>
      <c r="F48" s="421"/>
      <c r="G48" s="84"/>
      <c r="H48" s="116">
        <v>140</v>
      </c>
      <c r="I48" s="87">
        <f t="shared" si="1"/>
        <v>0</v>
      </c>
    </row>
    <row r="49" spans="1:12" x14ac:dyDescent="0.25">
      <c r="A49" s="83"/>
      <c r="B49" s="395"/>
      <c r="C49" s="396"/>
      <c r="D49" s="397"/>
      <c r="E49" s="91"/>
      <c r="F49" s="58"/>
      <c r="G49" s="58"/>
      <c r="H49" s="74"/>
      <c r="I49" s="87"/>
    </row>
    <row r="50" spans="1:12" x14ac:dyDescent="0.25">
      <c r="A50" s="72"/>
      <c r="B50" s="395"/>
      <c r="C50" s="396"/>
      <c r="D50" s="397"/>
      <c r="F50" s="58"/>
      <c r="G50" s="58"/>
      <c r="H50" s="74"/>
      <c r="I50" s="87"/>
    </row>
    <row r="51" spans="1:12" x14ac:dyDescent="0.25">
      <c r="A51" s="92"/>
      <c r="B51" s="398"/>
      <c r="C51" s="399"/>
      <c r="D51" s="400"/>
      <c r="E51" s="60"/>
      <c r="F51" s="61"/>
      <c r="G51" s="58"/>
      <c r="H51" s="76"/>
      <c r="I51" s="87"/>
    </row>
    <row r="52" spans="1:12" x14ac:dyDescent="0.25">
      <c r="A52" s="422" t="s">
        <v>173</v>
      </c>
      <c r="B52" s="423"/>
      <c r="C52" s="423"/>
      <c r="D52" s="423"/>
      <c r="E52" s="423"/>
      <c r="F52" s="423"/>
      <c r="G52" s="423"/>
      <c r="H52" s="424"/>
      <c r="I52" s="156">
        <f>SUM(I43:I51)</f>
        <v>1000</v>
      </c>
    </row>
    <row r="53" spans="1:12" x14ac:dyDescent="0.25">
      <c r="A53" s="401" t="s">
        <v>174</v>
      </c>
      <c r="B53" s="402"/>
      <c r="C53" s="402"/>
      <c r="D53" s="402"/>
      <c r="E53" s="402"/>
      <c r="F53" s="402"/>
      <c r="G53" s="402"/>
      <c r="H53" s="402"/>
      <c r="I53" s="403"/>
    </row>
    <row r="54" spans="1:12" x14ac:dyDescent="0.25">
      <c r="A54" s="78" t="s">
        <v>175</v>
      </c>
      <c r="B54" s="404" t="s">
        <v>176</v>
      </c>
      <c r="C54" s="405"/>
      <c r="D54" s="406"/>
      <c r="E54" s="404" t="s">
        <v>177</v>
      </c>
      <c r="F54" s="406"/>
      <c r="G54" s="94" t="s">
        <v>178</v>
      </c>
      <c r="H54" s="94" t="s">
        <v>150</v>
      </c>
      <c r="I54" s="95" t="s">
        <v>151</v>
      </c>
    </row>
    <row r="55" spans="1:12" x14ac:dyDescent="0.25">
      <c r="A55" s="83">
        <v>1</v>
      </c>
      <c r="B55" s="407" t="s">
        <v>363</v>
      </c>
      <c r="C55" s="408"/>
      <c r="D55" s="409"/>
      <c r="E55" s="410"/>
      <c r="F55" s="411"/>
      <c r="G55" s="84"/>
      <c r="H55" s="96"/>
      <c r="I55" s="87"/>
    </row>
    <row r="56" spans="1:12" x14ac:dyDescent="0.25">
      <c r="A56" s="83"/>
      <c r="B56" s="417" t="s">
        <v>328</v>
      </c>
      <c r="C56" s="418"/>
      <c r="D56" s="419"/>
      <c r="E56" s="420">
        <v>1</v>
      </c>
      <c r="F56" s="421"/>
      <c r="G56" s="84">
        <v>82</v>
      </c>
      <c r="H56" s="96">
        <v>5</v>
      </c>
      <c r="I56" s="87">
        <f>H56*G56</f>
        <v>410</v>
      </c>
    </row>
    <row r="57" spans="1:12" x14ac:dyDescent="0.25">
      <c r="A57" s="97"/>
      <c r="B57" s="412"/>
      <c r="C57" s="413"/>
      <c r="D57" s="414"/>
      <c r="E57" s="415"/>
      <c r="F57" s="416"/>
      <c r="G57" s="84"/>
      <c r="H57" s="96"/>
      <c r="I57" s="87"/>
    </row>
    <row r="58" spans="1:12" x14ac:dyDescent="0.25">
      <c r="A58" s="422" t="s">
        <v>181</v>
      </c>
      <c r="B58" s="423"/>
      <c r="C58" s="423"/>
      <c r="D58" s="423"/>
      <c r="E58" s="423"/>
      <c r="F58" s="423"/>
      <c r="G58" s="423"/>
      <c r="H58" s="424"/>
      <c r="I58" s="98">
        <f>SUM(I55:I57)</f>
        <v>410</v>
      </c>
    </row>
    <row r="59" spans="1:12" x14ac:dyDescent="0.25">
      <c r="A59" s="99"/>
      <c r="B59" s="100"/>
      <c r="C59" s="100"/>
      <c r="D59" s="100"/>
      <c r="E59" s="100"/>
      <c r="F59" s="101"/>
      <c r="G59" s="102"/>
      <c r="H59" s="102"/>
      <c r="I59" s="103"/>
      <c r="L59" s="55"/>
    </row>
    <row r="60" spans="1:12" x14ac:dyDescent="0.25">
      <c r="A60" s="390"/>
      <c r="B60" s="391"/>
      <c r="C60" s="391"/>
      <c r="D60" s="391"/>
      <c r="E60" s="391"/>
      <c r="F60" s="104"/>
      <c r="G60" s="394" t="s">
        <v>182</v>
      </c>
      <c r="H60" s="391"/>
      <c r="I60" s="105">
        <f>I58+I52+I40</f>
        <v>1410</v>
      </c>
    </row>
    <row r="61" spans="1:12" x14ac:dyDescent="0.25">
      <c r="A61" s="390"/>
      <c r="B61" s="391"/>
      <c r="C61" s="391"/>
      <c r="D61" s="391"/>
      <c r="E61" s="391"/>
      <c r="F61" s="58"/>
      <c r="G61" s="106"/>
      <c r="H61" s="107"/>
      <c r="I61" s="108"/>
    </row>
    <row r="62" spans="1:12" ht="15.75" thickBot="1" x14ac:dyDescent="0.3">
      <c r="A62" s="390"/>
      <c r="B62" s="391"/>
      <c r="C62" s="391"/>
      <c r="D62" s="391"/>
      <c r="E62" s="391"/>
      <c r="F62" s="58"/>
      <c r="G62" s="444" t="s">
        <v>183</v>
      </c>
      <c r="H62" s="445"/>
      <c r="I62" s="117">
        <f>I60+I61</f>
        <v>1410</v>
      </c>
    </row>
    <row r="63" spans="1:12" ht="16.5" thickTop="1" thickBot="1" x14ac:dyDescent="0.3">
      <c r="A63" s="109"/>
      <c r="B63" s="110"/>
      <c r="C63" s="392"/>
      <c r="D63" s="393"/>
      <c r="E63" s="393"/>
      <c r="F63" s="393"/>
      <c r="G63" s="111"/>
      <c r="H63" s="111"/>
      <c r="I63" s="112"/>
    </row>
    <row r="65" spans="1:2" x14ac:dyDescent="0.25">
      <c r="A65" s="55"/>
      <c r="B65" s="55"/>
    </row>
  </sheetData>
  <mergeCells count="76"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B44:D44"/>
    <mergeCell ref="E44:F44"/>
    <mergeCell ref="B45:D45"/>
    <mergeCell ref="E45:F45"/>
    <mergeCell ref="B46:D46"/>
    <mergeCell ref="E46:F46"/>
    <mergeCell ref="A40:H40"/>
    <mergeCell ref="A41:I41"/>
    <mergeCell ref="B42:D42"/>
    <mergeCell ref="E42:F42"/>
    <mergeCell ref="B43:D43"/>
    <mergeCell ref="E43:F43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M65"/>
  <sheetViews>
    <sheetView topLeftCell="A7" workbookViewId="0">
      <selection activeCell="M56" sqref="M5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 t="e">
        <f>#REF!</f>
        <v>#REF!</v>
      </c>
      <c r="I9" s="442"/>
    </row>
    <row r="10" spans="1:13" x14ac:dyDescent="0.25">
      <c r="A10" s="57" t="s">
        <v>130</v>
      </c>
      <c r="B10" s="55"/>
      <c r="D10" s="143"/>
      <c r="E10" s="58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D11" s="143"/>
      <c r="E11" s="58"/>
      <c r="F11" s="428" t="s">
        <v>133</v>
      </c>
      <c r="G11" s="429"/>
      <c r="H11" s="430" t="e">
        <f>#REF!</f>
        <v>#REF!</v>
      </c>
      <c r="I11" s="431"/>
    </row>
    <row r="12" spans="1:13" x14ac:dyDescent="0.25">
      <c r="A12" s="57" t="s">
        <v>135</v>
      </c>
      <c r="B12" s="55"/>
      <c r="D12" s="143"/>
      <c r="E12" s="58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D13" s="143"/>
      <c r="E13" s="58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D14" s="143"/>
      <c r="E14" s="58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434" t="s">
        <v>364</v>
      </c>
      <c r="B15" s="435"/>
      <c r="C15" s="435"/>
      <c r="D15" s="435"/>
      <c r="E15" s="435"/>
      <c r="F15" s="435"/>
      <c r="G15" s="435"/>
      <c r="H15" s="435"/>
      <c r="I15" s="436"/>
    </row>
    <row r="16" spans="1:13" ht="15.75" thickBot="1" x14ac:dyDescent="0.3">
      <c r="A16" s="437" t="s">
        <v>144</v>
      </c>
      <c r="B16" s="438"/>
      <c r="C16" s="438"/>
      <c r="D16" s="438"/>
      <c r="E16" s="438"/>
      <c r="F16" s="438"/>
      <c r="G16" s="438"/>
      <c r="H16" s="438"/>
      <c r="I16" s="439"/>
    </row>
    <row r="17" spans="1:11" x14ac:dyDescent="0.25">
      <c r="A17" s="62" t="s">
        <v>145</v>
      </c>
      <c r="B17" s="452" t="s">
        <v>228</v>
      </c>
      <c r="C17" s="453"/>
      <c r="D17" s="454"/>
      <c r="E17" s="128" t="s">
        <v>147</v>
      </c>
      <c r="F17" s="128" t="s">
        <v>148</v>
      </c>
      <c r="G17" s="128" t="s">
        <v>149</v>
      </c>
      <c r="H17" s="128" t="s">
        <v>150</v>
      </c>
      <c r="I17" s="129" t="s">
        <v>151</v>
      </c>
    </row>
    <row r="18" spans="1:11" x14ac:dyDescent="0.25">
      <c r="A18" s="67"/>
      <c r="B18" s="410"/>
      <c r="C18" s="432"/>
      <c r="D18" s="411"/>
      <c r="E18" s="68"/>
      <c r="F18" s="69"/>
      <c r="G18" s="68"/>
      <c r="H18" s="70"/>
      <c r="I18" s="71">
        <f>SUM(G18*H18)</f>
        <v>0</v>
      </c>
    </row>
    <row r="19" spans="1:11" x14ac:dyDescent="0.25">
      <c r="A19" s="72"/>
      <c r="B19" s="420"/>
      <c r="C19" s="359"/>
      <c r="D19" s="421"/>
      <c r="E19" s="73"/>
      <c r="F19" s="58"/>
      <c r="G19" s="73"/>
      <c r="H19" s="74"/>
      <c r="I19" s="71">
        <f t="shared" ref="I19:I20" si="0">SUM(G19*H19)</f>
        <v>0</v>
      </c>
    </row>
    <row r="20" spans="1:11" x14ac:dyDescent="0.25">
      <c r="A20" s="72"/>
      <c r="B20" s="415"/>
      <c r="C20" s="433"/>
      <c r="D20" s="416"/>
      <c r="E20" s="73"/>
      <c r="F20" s="58"/>
      <c r="G20" s="75"/>
      <c r="H20" s="76"/>
      <c r="I20" s="77">
        <f t="shared" si="0"/>
        <v>0</v>
      </c>
    </row>
    <row r="21" spans="1:11" x14ac:dyDescent="0.25">
      <c r="A21" s="422" t="s">
        <v>152</v>
      </c>
      <c r="B21" s="423"/>
      <c r="C21" s="423"/>
      <c r="D21" s="423"/>
      <c r="E21" s="423"/>
      <c r="F21" s="423"/>
      <c r="G21" s="423"/>
      <c r="H21" s="424"/>
      <c r="I21" s="71">
        <f>SUM(I18:I20)</f>
        <v>0</v>
      </c>
    </row>
    <row r="22" spans="1:11" x14ac:dyDescent="0.25">
      <c r="A22" s="401" t="s">
        <v>153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25">
      <c r="A23" s="78" t="s">
        <v>154</v>
      </c>
      <c r="B23" s="404" t="s">
        <v>228</v>
      </c>
      <c r="C23" s="405"/>
      <c r="D23" s="405"/>
      <c r="E23" s="405"/>
      <c r="F23" s="406"/>
      <c r="G23" s="136" t="s">
        <v>149</v>
      </c>
      <c r="H23" s="94" t="s">
        <v>150</v>
      </c>
      <c r="I23" s="95" t="s">
        <v>151</v>
      </c>
      <c r="K23" s="100"/>
    </row>
    <row r="24" spans="1:11" x14ac:dyDescent="0.25">
      <c r="A24" s="83"/>
      <c r="B24" s="407"/>
      <c r="C24" s="408"/>
      <c r="D24" s="408"/>
      <c r="E24" s="408"/>
      <c r="F24" s="409"/>
      <c r="G24" s="144"/>
      <c r="H24" s="140"/>
      <c r="I24" s="87"/>
    </row>
    <row r="25" spans="1:11" x14ac:dyDescent="0.25">
      <c r="A25" s="83"/>
      <c r="B25" s="417"/>
      <c r="C25" s="418"/>
      <c r="D25" s="418"/>
      <c r="E25" s="418"/>
      <c r="F25" s="418"/>
      <c r="G25" s="146"/>
      <c r="H25" s="145"/>
      <c r="I25" s="87"/>
    </row>
    <row r="26" spans="1:11" x14ac:dyDescent="0.25">
      <c r="A26" s="83"/>
      <c r="B26" s="417"/>
      <c r="C26" s="418"/>
      <c r="D26" s="418"/>
      <c r="E26" s="418"/>
      <c r="F26" s="418"/>
      <c r="G26" s="146"/>
      <c r="H26" s="145"/>
      <c r="I26" s="87"/>
    </row>
    <row r="27" spans="1:11" x14ac:dyDescent="0.25">
      <c r="A27" s="83"/>
      <c r="B27" s="417"/>
      <c r="C27" s="418"/>
      <c r="D27" s="418"/>
      <c r="E27" s="418"/>
      <c r="F27" s="419"/>
      <c r="G27" s="146"/>
      <c r="H27" s="145"/>
      <c r="I27" s="87"/>
    </row>
    <row r="28" spans="1:11" x14ac:dyDescent="0.25">
      <c r="A28" s="83"/>
      <c r="B28" s="417"/>
      <c r="C28" s="418"/>
      <c r="D28" s="418"/>
      <c r="E28" s="418"/>
      <c r="F28" s="419"/>
      <c r="G28" s="146"/>
      <c r="H28" s="145"/>
      <c r="I28" s="87"/>
    </row>
    <row r="29" spans="1:11" x14ac:dyDescent="0.25">
      <c r="A29" s="83"/>
      <c r="B29" s="458"/>
      <c r="C29" s="459"/>
      <c r="D29" s="459"/>
      <c r="E29" s="459"/>
      <c r="F29" s="459"/>
      <c r="G29" s="146"/>
      <c r="H29" s="145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45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47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47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47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47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  <c r="L37" s="88"/>
    </row>
    <row r="38" spans="1:12" x14ac:dyDescent="0.25">
      <c r="A38" s="455" t="s">
        <v>229</v>
      </c>
      <c r="B38" s="423"/>
      <c r="C38" s="423"/>
      <c r="D38" s="423"/>
      <c r="E38" s="423"/>
      <c r="F38" s="423"/>
      <c r="G38" s="423"/>
      <c r="H38" s="424"/>
      <c r="I38" s="141">
        <f>SUM(I24:I37)</f>
        <v>0</v>
      </c>
      <c r="L38" s="88"/>
    </row>
    <row r="39" spans="1:12" x14ac:dyDescent="0.25">
      <c r="A39" s="422" t="s">
        <v>230</v>
      </c>
      <c r="B39" s="423"/>
      <c r="C39" s="423"/>
      <c r="D39" s="423"/>
      <c r="E39" s="423"/>
      <c r="F39" s="423"/>
      <c r="G39" s="423"/>
      <c r="H39" s="424"/>
      <c r="I39" s="142">
        <f>ROUND((I38*0.15),2)</f>
        <v>0</v>
      </c>
      <c r="L39" s="88"/>
    </row>
    <row r="40" spans="1:12" x14ac:dyDescent="0.25">
      <c r="A40" s="422" t="s">
        <v>231</v>
      </c>
      <c r="B40" s="423"/>
      <c r="C40" s="423"/>
      <c r="D40" s="423"/>
      <c r="E40" s="423"/>
      <c r="F40" s="423"/>
      <c r="G40" s="423"/>
      <c r="H40" s="424"/>
      <c r="I40" s="89">
        <f>I38+I39</f>
        <v>0</v>
      </c>
    </row>
    <row r="41" spans="1:12" x14ac:dyDescent="0.25">
      <c r="A41" s="401" t="s">
        <v>163</v>
      </c>
      <c r="B41" s="402"/>
      <c r="C41" s="402"/>
      <c r="D41" s="402"/>
      <c r="E41" s="402"/>
      <c r="F41" s="402"/>
      <c r="G41" s="402"/>
      <c r="H41" s="402"/>
      <c r="I41" s="403"/>
    </row>
    <row r="42" spans="1:12" x14ac:dyDescent="0.25">
      <c r="A42" s="78" t="s">
        <v>164</v>
      </c>
      <c r="B42" s="404" t="s">
        <v>165</v>
      </c>
      <c r="C42" s="405"/>
      <c r="D42" s="406"/>
      <c r="E42" s="404" t="s">
        <v>147</v>
      </c>
      <c r="F42" s="406"/>
      <c r="G42" s="80" t="s">
        <v>149</v>
      </c>
      <c r="H42" s="81" t="s">
        <v>150</v>
      </c>
      <c r="I42" s="82" t="s">
        <v>151</v>
      </c>
    </row>
    <row r="43" spans="1:12" x14ac:dyDescent="0.25">
      <c r="A43" s="83">
        <v>1</v>
      </c>
      <c r="B43" s="425" t="s">
        <v>166</v>
      </c>
      <c r="C43" s="426"/>
      <c r="D43" s="427"/>
      <c r="E43" s="410" t="s">
        <v>167</v>
      </c>
      <c r="F43" s="411"/>
      <c r="G43" s="115"/>
      <c r="H43" s="113">
        <v>450</v>
      </c>
      <c r="I43" s="90">
        <f>SUM(G43*H43)</f>
        <v>0</v>
      </c>
    </row>
    <row r="44" spans="1:12" x14ac:dyDescent="0.25">
      <c r="A44" s="83">
        <v>2</v>
      </c>
      <c r="B44" s="395" t="s">
        <v>168</v>
      </c>
      <c r="C44" s="396"/>
      <c r="D44" s="397"/>
      <c r="E44" s="420" t="s">
        <v>167</v>
      </c>
      <c r="F44" s="421"/>
      <c r="G44" s="84"/>
      <c r="H44" s="114">
        <v>350</v>
      </c>
      <c r="I44" s="87">
        <f t="shared" ref="I44:I48" si="1">SUM(G44*H44)</f>
        <v>0</v>
      </c>
    </row>
    <row r="45" spans="1:12" x14ac:dyDescent="0.25">
      <c r="A45" s="83">
        <v>3</v>
      </c>
      <c r="B45" s="395" t="s">
        <v>169</v>
      </c>
      <c r="C45" s="396"/>
      <c r="D45" s="397"/>
      <c r="E45" s="420" t="s">
        <v>167</v>
      </c>
      <c r="F45" s="421"/>
      <c r="G45" s="84">
        <v>1</v>
      </c>
      <c r="H45" s="114">
        <v>300</v>
      </c>
      <c r="I45" s="87">
        <f t="shared" si="1"/>
        <v>300</v>
      </c>
    </row>
    <row r="46" spans="1:12" x14ac:dyDescent="0.25">
      <c r="A46" s="83">
        <v>4</v>
      </c>
      <c r="B46" s="395" t="s">
        <v>170</v>
      </c>
      <c r="C46" s="396"/>
      <c r="D46" s="397"/>
      <c r="E46" s="420" t="s">
        <v>167</v>
      </c>
      <c r="F46" s="421"/>
      <c r="G46" s="84">
        <v>1</v>
      </c>
      <c r="H46" s="114">
        <v>200</v>
      </c>
      <c r="I46" s="87">
        <f t="shared" si="1"/>
        <v>200</v>
      </c>
    </row>
    <row r="47" spans="1:12" x14ac:dyDescent="0.25">
      <c r="A47" s="83">
        <v>5</v>
      </c>
      <c r="B47" s="395" t="s">
        <v>171</v>
      </c>
      <c r="C47" s="396"/>
      <c r="D47" s="397"/>
      <c r="E47" s="420" t="s">
        <v>167</v>
      </c>
      <c r="F47" s="421"/>
      <c r="G47" s="84"/>
      <c r="H47" s="116">
        <v>200</v>
      </c>
      <c r="I47" s="87">
        <f t="shared" si="1"/>
        <v>0</v>
      </c>
    </row>
    <row r="48" spans="1:12" x14ac:dyDescent="0.25">
      <c r="A48" s="83">
        <v>6</v>
      </c>
      <c r="B48" s="395" t="s">
        <v>172</v>
      </c>
      <c r="C48" s="396"/>
      <c r="D48" s="397"/>
      <c r="E48" s="420" t="s">
        <v>167</v>
      </c>
      <c r="F48" s="421"/>
      <c r="G48" s="84"/>
      <c r="H48" s="116">
        <v>140</v>
      </c>
      <c r="I48" s="87">
        <f t="shared" si="1"/>
        <v>0</v>
      </c>
    </row>
    <row r="49" spans="1:12" x14ac:dyDescent="0.25">
      <c r="A49" s="83"/>
      <c r="B49" s="395"/>
      <c r="C49" s="396"/>
      <c r="D49" s="397"/>
      <c r="E49" s="420"/>
      <c r="F49" s="421"/>
      <c r="G49" s="58"/>
      <c r="H49" s="74"/>
      <c r="I49" s="87"/>
    </row>
    <row r="50" spans="1:12" x14ac:dyDescent="0.25">
      <c r="A50" s="72"/>
      <c r="B50" s="395"/>
      <c r="C50" s="396"/>
      <c r="D50" s="397"/>
      <c r="E50" s="420"/>
      <c r="F50" s="421"/>
      <c r="G50" s="58"/>
      <c r="H50" s="74"/>
      <c r="I50" s="87"/>
    </row>
    <row r="51" spans="1:12" x14ac:dyDescent="0.25">
      <c r="A51" s="92"/>
      <c r="B51" s="398"/>
      <c r="C51" s="399"/>
      <c r="D51" s="400"/>
      <c r="E51" s="415"/>
      <c r="F51" s="416"/>
      <c r="G51" s="58"/>
      <c r="H51" s="76"/>
      <c r="I51" s="87"/>
    </row>
    <row r="52" spans="1:12" x14ac:dyDescent="0.25">
      <c r="A52" s="422" t="s">
        <v>173</v>
      </c>
      <c r="B52" s="423"/>
      <c r="C52" s="423"/>
      <c r="D52" s="423"/>
      <c r="E52" s="423"/>
      <c r="F52" s="423"/>
      <c r="G52" s="423"/>
      <c r="H52" s="424"/>
      <c r="I52" s="93">
        <f>SUM(I43:I51)</f>
        <v>500</v>
      </c>
    </row>
    <row r="53" spans="1:12" x14ac:dyDescent="0.25">
      <c r="A53" s="401" t="s">
        <v>174</v>
      </c>
      <c r="B53" s="402"/>
      <c r="C53" s="402"/>
      <c r="D53" s="402"/>
      <c r="E53" s="402"/>
      <c r="F53" s="402"/>
      <c r="G53" s="402"/>
      <c r="H53" s="402"/>
      <c r="I53" s="403"/>
    </row>
    <row r="54" spans="1:12" x14ac:dyDescent="0.25">
      <c r="A54" s="78" t="s">
        <v>175</v>
      </c>
      <c r="B54" s="404" t="s">
        <v>176</v>
      </c>
      <c r="C54" s="405"/>
      <c r="D54" s="406"/>
      <c r="E54" s="404" t="s">
        <v>177</v>
      </c>
      <c r="F54" s="406"/>
      <c r="G54" s="94" t="s">
        <v>178</v>
      </c>
      <c r="H54" s="94" t="s">
        <v>150</v>
      </c>
      <c r="I54" s="95" t="s">
        <v>151</v>
      </c>
    </row>
    <row r="55" spans="1:12" x14ac:dyDescent="0.25">
      <c r="A55" s="83">
        <v>1</v>
      </c>
      <c r="B55" s="407" t="s">
        <v>327</v>
      </c>
      <c r="C55" s="408"/>
      <c r="D55" s="409"/>
      <c r="E55" s="410"/>
      <c r="F55" s="411"/>
      <c r="G55" s="84"/>
      <c r="H55" s="96"/>
      <c r="I55" s="87"/>
    </row>
    <row r="56" spans="1:12" x14ac:dyDescent="0.25">
      <c r="A56" s="83"/>
      <c r="B56" s="417" t="s">
        <v>328</v>
      </c>
      <c r="C56" s="418"/>
      <c r="D56" s="419"/>
      <c r="E56" s="420">
        <v>1</v>
      </c>
      <c r="F56" s="421"/>
      <c r="G56" s="84">
        <v>11.8</v>
      </c>
      <c r="H56" s="96">
        <v>5</v>
      </c>
      <c r="I56" s="87">
        <f>H56*G56</f>
        <v>59</v>
      </c>
    </row>
    <row r="57" spans="1:12" x14ac:dyDescent="0.25">
      <c r="A57" s="97"/>
      <c r="B57" s="412"/>
      <c r="C57" s="413"/>
      <c r="D57" s="414"/>
      <c r="E57" s="415"/>
      <c r="F57" s="416"/>
      <c r="G57" s="84"/>
      <c r="H57" s="96"/>
      <c r="I57" s="87"/>
    </row>
    <row r="58" spans="1:12" x14ac:dyDescent="0.25">
      <c r="A58" s="422" t="s">
        <v>181</v>
      </c>
      <c r="B58" s="423"/>
      <c r="C58" s="423"/>
      <c r="D58" s="423"/>
      <c r="E58" s="423"/>
      <c r="F58" s="423"/>
      <c r="G58" s="423"/>
      <c r="H58" s="424"/>
      <c r="I58" s="98">
        <f>SUM(I55:I57)</f>
        <v>59</v>
      </c>
    </row>
    <row r="59" spans="1:12" x14ac:dyDescent="0.25">
      <c r="A59" s="99"/>
      <c r="B59" s="100"/>
      <c r="C59" s="100"/>
      <c r="D59" s="100"/>
      <c r="E59" s="100"/>
      <c r="F59" s="101"/>
      <c r="G59" s="102"/>
      <c r="H59" s="102"/>
      <c r="I59" s="103"/>
      <c r="L59" s="55"/>
    </row>
    <row r="60" spans="1:12" x14ac:dyDescent="0.25">
      <c r="A60" s="390"/>
      <c r="B60" s="391"/>
      <c r="C60" s="391"/>
      <c r="D60" s="391"/>
      <c r="E60" s="391"/>
      <c r="F60" s="104"/>
      <c r="G60" s="394" t="s">
        <v>182</v>
      </c>
      <c r="H60" s="391"/>
      <c r="I60" s="105">
        <f>I58+I52+I40</f>
        <v>559</v>
      </c>
    </row>
    <row r="61" spans="1:12" x14ac:dyDescent="0.25">
      <c r="A61" s="390"/>
      <c r="B61" s="391"/>
      <c r="C61" s="391"/>
      <c r="D61" s="391"/>
      <c r="E61" s="391"/>
      <c r="F61" s="58"/>
      <c r="G61" s="106"/>
      <c r="H61" s="107"/>
      <c r="I61" s="108"/>
    </row>
    <row r="62" spans="1:12" ht="15.75" thickBot="1" x14ac:dyDescent="0.3">
      <c r="A62" s="390"/>
      <c r="B62" s="391"/>
      <c r="C62" s="391"/>
      <c r="D62" s="391"/>
      <c r="E62" s="391"/>
      <c r="F62" s="58"/>
      <c r="G62" s="444" t="s">
        <v>183</v>
      </c>
      <c r="H62" s="445"/>
      <c r="I62" s="117">
        <f>I60+I61</f>
        <v>559</v>
      </c>
    </row>
    <row r="63" spans="1:12" ht="16.5" thickTop="1" thickBot="1" x14ac:dyDescent="0.3">
      <c r="A63" s="109"/>
      <c r="B63" s="110"/>
      <c r="C63" s="392"/>
      <c r="D63" s="393"/>
      <c r="E63" s="393"/>
      <c r="F63" s="393"/>
      <c r="G63" s="111"/>
      <c r="H63" s="111"/>
      <c r="I63" s="112"/>
    </row>
    <row r="65" spans="1:2" x14ac:dyDescent="0.25">
      <c r="A65" s="55"/>
      <c r="B65" s="55"/>
    </row>
  </sheetData>
  <mergeCells count="79"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5:D55"/>
    <mergeCell ref="E55:F55"/>
    <mergeCell ref="B47:D47"/>
    <mergeCell ref="E47:F47"/>
    <mergeCell ref="B48:D48"/>
    <mergeCell ref="E48:F48"/>
    <mergeCell ref="B49:D49"/>
    <mergeCell ref="B50:D50"/>
    <mergeCell ref="E49:F49"/>
    <mergeCell ref="E50:F50"/>
    <mergeCell ref="E51:F51"/>
    <mergeCell ref="B51:D51"/>
    <mergeCell ref="A52:H52"/>
    <mergeCell ref="A53:I53"/>
    <mergeCell ref="B54:D54"/>
    <mergeCell ref="E54:F54"/>
    <mergeCell ref="B44:D44"/>
    <mergeCell ref="E44:F44"/>
    <mergeCell ref="B45:D45"/>
    <mergeCell ref="E45:F45"/>
    <mergeCell ref="B46:D46"/>
    <mergeCell ref="E46:F46"/>
    <mergeCell ref="A40:H40"/>
    <mergeCell ref="A41:I41"/>
    <mergeCell ref="B42:D42"/>
    <mergeCell ref="E42:F42"/>
    <mergeCell ref="B43:D43"/>
    <mergeCell ref="E43:F43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B27:F27"/>
    <mergeCell ref="A16:I16"/>
    <mergeCell ref="B17:D17"/>
    <mergeCell ref="B18:D18"/>
    <mergeCell ref="B19:D19"/>
    <mergeCell ref="B20:D20"/>
    <mergeCell ref="A21:H21"/>
    <mergeCell ref="A22:I22"/>
    <mergeCell ref="B23:F23"/>
    <mergeCell ref="B24:F24"/>
    <mergeCell ref="B25:F25"/>
    <mergeCell ref="B26:F26"/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M65"/>
  <sheetViews>
    <sheetView topLeftCell="A13" workbookViewId="0">
      <selection activeCell="M56" sqref="M5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 t="e">
        <f>#REF!</f>
        <v>#REF!</v>
      </c>
      <c r="I9" s="442"/>
    </row>
    <row r="10" spans="1:13" x14ac:dyDescent="0.25">
      <c r="A10" s="57" t="s">
        <v>130</v>
      </c>
      <c r="B10" s="55"/>
      <c r="D10" s="143"/>
      <c r="E10" s="58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D11" s="143"/>
      <c r="E11" s="58"/>
      <c r="F11" s="428" t="s">
        <v>133</v>
      </c>
      <c r="G11" s="429"/>
      <c r="H11" s="430" t="e">
        <f>#REF!</f>
        <v>#REF!</v>
      </c>
      <c r="I11" s="431"/>
    </row>
    <row r="12" spans="1:13" x14ac:dyDescent="0.25">
      <c r="A12" s="57" t="s">
        <v>135</v>
      </c>
      <c r="B12" s="55"/>
      <c r="D12" s="143"/>
      <c r="E12" s="58"/>
      <c r="F12" s="428" t="s">
        <v>136</v>
      </c>
      <c r="G12" s="429"/>
      <c r="H12" s="430">
        <v>888</v>
      </c>
      <c r="I12" s="431"/>
    </row>
    <row r="13" spans="1:13" x14ac:dyDescent="0.25">
      <c r="A13" s="57" t="s">
        <v>137</v>
      </c>
      <c r="B13" s="55"/>
      <c r="D13" s="143"/>
      <c r="E13" s="58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D14" s="143"/>
      <c r="E14" s="58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434" t="s">
        <v>365</v>
      </c>
      <c r="B15" s="435"/>
      <c r="C15" s="435"/>
      <c r="D15" s="435"/>
      <c r="E15" s="435"/>
      <c r="F15" s="435"/>
      <c r="G15" s="435"/>
      <c r="H15" s="435"/>
      <c r="I15" s="436"/>
    </row>
    <row r="16" spans="1:13" ht="15.75" thickBot="1" x14ac:dyDescent="0.3">
      <c r="A16" s="437" t="s">
        <v>144</v>
      </c>
      <c r="B16" s="438"/>
      <c r="C16" s="438"/>
      <c r="D16" s="438"/>
      <c r="E16" s="438"/>
      <c r="F16" s="438"/>
      <c r="G16" s="438"/>
      <c r="H16" s="438"/>
      <c r="I16" s="439"/>
    </row>
    <row r="17" spans="1:11" x14ac:dyDescent="0.25">
      <c r="A17" s="62" t="s">
        <v>145</v>
      </c>
      <c r="B17" s="452" t="s">
        <v>228</v>
      </c>
      <c r="C17" s="453"/>
      <c r="D17" s="454"/>
      <c r="E17" s="128" t="s">
        <v>147</v>
      </c>
      <c r="F17" s="128" t="s">
        <v>148</v>
      </c>
      <c r="G17" s="128" t="s">
        <v>149</v>
      </c>
      <c r="H17" s="128" t="s">
        <v>150</v>
      </c>
      <c r="I17" s="129" t="s">
        <v>151</v>
      </c>
    </row>
    <row r="18" spans="1:11" x14ac:dyDescent="0.25">
      <c r="A18" s="67"/>
      <c r="B18" s="410"/>
      <c r="C18" s="432"/>
      <c r="D18" s="411"/>
      <c r="E18" s="68"/>
      <c r="F18" s="69"/>
      <c r="G18" s="68"/>
      <c r="H18" s="70"/>
      <c r="I18" s="71">
        <f>SUM(G18*H18)</f>
        <v>0</v>
      </c>
    </row>
    <row r="19" spans="1:11" x14ac:dyDescent="0.25">
      <c r="A19" s="72"/>
      <c r="B19" s="420"/>
      <c r="C19" s="359"/>
      <c r="D19" s="421"/>
      <c r="E19" s="73"/>
      <c r="F19" s="58"/>
      <c r="G19" s="73"/>
      <c r="H19" s="74"/>
      <c r="I19" s="71">
        <f t="shared" ref="I19:I20" si="0">SUM(G19*H19)</f>
        <v>0</v>
      </c>
    </row>
    <row r="20" spans="1:11" x14ac:dyDescent="0.25">
      <c r="A20" s="72"/>
      <c r="B20" s="415"/>
      <c r="C20" s="433"/>
      <c r="D20" s="416"/>
      <c r="E20" s="73"/>
      <c r="F20" s="58"/>
      <c r="G20" s="75"/>
      <c r="H20" s="76"/>
      <c r="I20" s="77">
        <f t="shared" si="0"/>
        <v>0</v>
      </c>
    </row>
    <row r="21" spans="1:11" x14ac:dyDescent="0.25">
      <c r="A21" s="422" t="s">
        <v>152</v>
      </c>
      <c r="B21" s="423"/>
      <c r="C21" s="423"/>
      <c r="D21" s="423"/>
      <c r="E21" s="423"/>
      <c r="F21" s="423"/>
      <c r="G21" s="423"/>
      <c r="H21" s="424"/>
      <c r="I21" s="71">
        <f>SUM(I18:I20)</f>
        <v>0</v>
      </c>
    </row>
    <row r="22" spans="1:11" x14ac:dyDescent="0.25">
      <c r="A22" s="401" t="s">
        <v>153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25">
      <c r="A23" s="78" t="s">
        <v>154</v>
      </c>
      <c r="B23" s="404" t="s">
        <v>228</v>
      </c>
      <c r="C23" s="405"/>
      <c r="D23" s="405"/>
      <c r="E23" s="405"/>
      <c r="F23" s="406"/>
      <c r="G23" s="136" t="s">
        <v>149</v>
      </c>
      <c r="H23" s="94" t="s">
        <v>150</v>
      </c>
      <c r="I23" s="95" t="s">
        <v>151</v>
      </c>
      <c r="K23" s="100"/>
    </row>
    <row r="24" spans="1:11" x14ac:dyDescent="0.25">
      <c r="A24" s="83"/>
      <c r="B24" s="407"/>
      <c r="C24" s="408"/>
      <c r="D24" s="408"/>
      <c r="E24" s="408"/>
      <c r="F24" s="409"/>
      <c r="G24" s="144"/>
      <c r="H24" s="140"/>
      <c r="I24" s="87"/>
    </row>
    <row r="25" spans="1:11" x14ac:dyDescent="0.25">
      <c r="A25" s="83"/>
      <c r="B25" s="417"/>
      <c r="C25" s="418"/>
      <c r="D25" s="418"/>
      <c r="E25" s="418"/>
      <c r="F25" s="418"/>
      <c r="G25" s="146"/>
      <c r="H25" s="145"/>
      <c r="I25" s="87"/>
    </row>
    <row r="26" spans="1:11" x14ac:dyDescent="0.25">
      <c r="A26" s="83"/>
      <c r="B26" s="417"/>
      <c r="C26" s="418"/>
      <c r="D26" s="418"/>
      <c r="E26" s="418"/>
      <c r="F26" s="418"/>
      <c r="G26" s="146"/>
      <c r="H26" s="145"/>
      <c r="I26" s="87"/>
    </row>
    <row r="27" spans="1:11" x14ac:dyDescent="0.25">
      <c r="A27" s="83"/>
      <c r="B27" s="417"/>
      <c r="C27" s="418"/>
      <c r="D27" s="418"/>
      <c r="E27" s="418"/>
      <c r="F27" s="419"/>
      <c r="G27" s="146"/>
      <c r="H27" s="145"/>
      <c r="I27" s="87"/>
    </row>
    <row r="28" spans="1:11" x14ac:dyDescent="0.25">
      <c r="A28" s="83"/>
      <c r="B28" s="417"/>
      <c r="C28" s="418"/>
      <c r="D28" s="418"/>
      <c r="E28" s="418"/>
      <c r="F28" s="419"/>
      <c r="G28" s="146"/>
      <c r="H28" s="145"/>
      <c r="I28" s="87"/>
    </row>
    <row r="29" spans="1:11" x14ac:dyDescent="0.25">
      <c r="A29" s="83"/>
      <c r="B29" s="458"/>
      <c r="C29" s="459"/>
      <c r="D29" s="459"/>
      <c r="E29" s="459"/>
      <c r="F29" s="459"/>
      <c r="G29" s="146"/>
      <c r="H29" s="145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45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47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47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47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47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  <c r="L37" s="88"/>
    </row>
    <row r="38" spans="1:12" x14ac:dyDescent="0.25">
      <c r="A38" s="455" t="s">
        <v>229</v>
      </c>
      <c r="B38" s="423"/>
      <c r="C38" s="423"/>
      <c r="D38" s="423"/>
      <c r="E38" s="423"/>
      <c r="F38" s="423"/>
      <c r="G38" s="423"/>
      <c r="H38" s="424"/>
      <c r="I38" s="141">
        <f>SUM(I24:I37)</f>
        <v>0</v>
      </c>
      <c r="L38" s="88"/>
    </row>
    <row r="39" spans="1:12" x14ac:dyDescent="0.25">
      <c r="A39" s="422" t="s">
        <v>230</v>
      </c>
      <c r="B39" s="423"/>
      <c r="C39" s="423"/>
      <c r="D39" s="423"/>
      <c r="E39" s="423"/>
      <c r="F39" s="423"/>
      <c r="G39" s="423"/>
      <c r="H39" s="424"/>
      <c r="I39" s="142">
        <f>ROUND((I38*0.15),2)</f>
        <v>0</v>
      </c>
      <c r="L39" s="88"/>
    </row>
    <row r="40" spans="1:12" x14ac:dyDescent="0.25">
      <c r="A40" s="422" t="s">
        <v>231</v>
      </c>
      <c r="B40" s="423"/>
      <c r="C40" s="423"/>
      <c r="D40" s="423"/>
      <c r="E40" s="423"/>
      <c r="F40" s="423"/>
      <c r="G40" s="423"/>
      <c r="H40" s="424"/>
      <c r="I40" s="89">
        <f>I38+I39</f>
        <v>0</v>
      </c>
    </row>
    <row r="41" spans="1:12" x14ac:dyDescent="0.25">
      <c r="A41" s="401" t="s">
        <v>163</v>
      </c>
      <c r="B41" s="402"/>
      <c r="C41" s="402"/>
      <c r="D41" s="402"/>
      <c r="E41" s="402"/>
      <c r="F41" s="402"/>
      <c r="G41" s="402"/>
      <c r="H41" s="402"/>
      <c r="I41" s="403"/>
    </row>
    <row r="42" spans="1:12" x14ac:dyDescent="0.25">
      <c r="A42" s="78" t="s">
        <v>164</v>
      </c>
      <c r="B42" s="404" t="s">
        <v>165</v>
      </c>
      <c r="C42" s="405"/>
      <c r="D42" s="406"/>
      <c r="E42" s="404" t="s">
        <v>147</v>
      </c>
      <c r="F42" s="406"/>
      <c r="G42" s="80" t="s">
        <v>149</v>
      </c>
      <c r="H42" s="81" t="s">
        <v>150</v>
      </c>
      <c r="I42" s="82" t="s">
        <v>151</v>
      </c>
    </row>
    <row r="43" spans="1:12" x14ac:dyDescent="0.25">
      <c r="A43" s="83">
        <v>1</v>
      </c>
      <c r="B43" s="425" t="s">
        <v>166</v>
      </c>
      <c r="C43" s="426"/>
      <c r="D43" s="427"/>
      <c r="E43" s="410" t="s">
        <v>167</v>
      </c>
      <c r="F43" s="411"/>
      <c r="G43" s="115"/>
      <c r="H43" s="113">
        <v>450</v>
      </c>
      <c r="I43" s="90">
        <f>SUM(G43*H43)</f>
        <v>0</v>
      </c>
    </row>
    <row r="44" spans="1:12" x14ac:dyDescent="0.25">
      <c r="A44" s="83">
        <v>2</v>
      </c>
      <c r="B44" s="395" t="s">
        <v>168</v>
      </c>
      <c r="C44" s="396"/>
      <c r="D44" s="397"/>
      <c r="E44" s="420" t="s">
        <v>167</v>
      </c>
      <c r="F44" s="421"/>
      <c r="G44" s="84"/>
      <c r="H44" s="114">
        <v>350</v>
      </c>
      <c r="I44" s="87">
        <f t="shared" ref="I44:I48" si="1">SUM(G44*H44)</f>
        <v>0</v>
      </c>
    </row>
    <row r="45" spans="1:12" x14ac:dyDescent="0.25">
      <c r="A45" s="83">
        <v>3</v>
      </c>
      <c r="B45" s="395" t="s">
        <v>169</v>
      </c>
      <c r="C45" s="396"/>
      <c r="D45" s="397"/>
      <c r="E45" s="420" t="s">
        <v>167</v>
      </c>
      <c r="F45" s="421"/>
      <c r="G45" s="84">
        <v>1</v>
      </c>
      <c r="H45" s="114">
        <v>300</v>
      </c>
      <c r="I45" s="87">
        <f t="shared" si="1"/>
        <v>300</v>
      </c>
    </row>
    <row r="46" spans="1:12" x14ac:dyDescent="0.25">
      <c r="A46" s="83">
        <v>4</v>
      </c>
      <c r="B46" s="395" t="s">
        <v>170</v>
      </c>
      <c r="C46" s="396"/>
      <c r="D46" s="397"/>
      <c r="E46" s="420" t="s">
        <v>167</v>
      </c>
      <c r="F46" s="421"/>
      <c r="G46" s="84">
        <v>1</v>
      </c>
      <c r="H46" s="114">
        <v>200</v>
      </c>
      <c r="I46" s="87">
        <f t="shared" si="1"/>
        <v>200</v>
      </c>
    </row>
    <row r="47" spans="1:12" x14ac:dyDescent="0.25">
      <c r="A47" s="83">
        <v>5</v>
      </c>
      <c r="B47" s="395" t="s">
        <v>171</v>
      </c>
      <c r="C47" s="396"/>
      <c r="D47" s="397"/>
      <c r="E47" s="420" t="s">
        <v>167</v>
      </c>
      <c r="F47" s="421"/>
      <c r="G47" s="84"/>
      <c r="H47" s="116">
        <v>200</v>
      </c>
      <c r="I47" s="87">
        <f t="shared" si="1"/>
        <v>0</v>
      </c>
    </row>
    <row r="48" spans="1:12" x14ac:dyDescent="0.25">
      <c r="A48" s="83">
        <v>6</v>
      </c>
      <c r="B48" s="395" t="s">
        <v>172</v>
      </c>
      <c r="C48" s="396"/>
      <c r="D48" s="397"/>
      <c r="E48" s="420" t="s">
        <v>167</v>
      </c>
      <c r="F48" s="421"/>
      <c r="G48" s="84"/>
      <c r="H48" s="116">
        <v>140</v>
      </c>
      <c r="I48" s="87">
        <f t="shared" si="1"/>
        <v>0</v>
      </c>
    </row>
    <row r="49" spans="1:12" x14ac:dyDescent="0.25">
      <c r="A49" s="83"/>
      <c r="B49" s="395"/>
      <c r="C49" s="396"/>
      <c r="D49" s="397"/>
      <c r="E49" s="91"/>
      <c r="F49" s="58"/>
      <c r="G49" s="58"/>
      <c r="H49" s="74"/>
      <c r="I49" s="87"/>
    </row>
    <row r="50" spans="1:12" x14ac:dyDescent="0.25">
      <c r="A50" s="72"/>
      <c r="B50" s="395"/>
      <c r="C50" s="396"/>
      <c r="D50" s="397"/>
      <c r="F50" s="58"/>
      <c r="G50" s="58"/>
      <c r="H50" s="74"/>
      <c r="I50" s="87"/>
    </row>
    <row r="51" spans="1:12" x14ac:dyDescent="0.25">
      <c r="A51" s="92"/>
      <c r="B51" s="398"/>
      <c r="C51" s="399"/>
      <c r="D51" s="400"/>
      <c r="E51" s="60"/>
      <c r="F51" s="61"/>
      <c r="G51" s="58"/>
      <c r="H51" s="76"/>
      <c r="I51" s="87"/>
    </row>
    <row r="52" spans="1:12" x14ac:dyDescent="0.25">
      <c r="A52" s="422" t="s">
        <v>173</v>
      </c>
      <c r="B52" s="423"/>
      <c r="C52" s="423"/>
      <c r="D52" s="423"/>
      <c r="E52" s="423"/>
      <c r="F52" s="423"/>
      <c r="G52" s="423"/>
      <c r="H52" s="424"/>
      <c r="I52" s="93">
        <f>SUM(I43:I51)</f>
        <v>500</v>
      </c>
    </row>
    <row r="53" spans="1:12" x14ac:dyDescent="0.25">
      <c r="A53" s="401" t="s">
        <v>174</v>
      </c>
      <c r="B53" s="402"/>
      <c r="C53" s="402"/>
      <c r="D53" s="402"/>
      <c r="E53" s="402"/>
      <c r="F53" s="402"/>
      <c r="G53" s="402"/>
      <c r="H53" s="402"/>
      <c r="I53" s="403"/>
    </row>
    <row r="54" spans="1:12" x14ac:dyDescent="0.25">
      <c r="A54" s="78" t="s">
        <v>175</v>
      </c>
      <c r="B54" s="404" t="s">
        <v>176</v>
      </c>
      <c r="C54" s="405"/>
      <c r="D54" s="406"/>
      <c r="E54" s="404" t="s">
        <v>177</v>
      </c>
      <c r="F54" s="406"/>
      <c r="G54" s="94" t="s">
        <v>178</v>
      </c>
      <c r="H54" s="94" t="s">
        <v>150</v>
      </c>
      <c r="I54" s="95" t="s">
        <v>151</v>
      </c>
    </row>
    <row r="55" spans="1:12" x14ac:dyDescent="0.25">
      <c r="A55" s="83">
        <v>1</v>
      </c>
      <c r="B55" s="407" t="s">
        <v>366</v>
      </c>
      <c r="C55" s="408"/>
      <c r="D55" s="409"/>
      <c r="E55" s="410"/>
      <c r="F55" s="411"/>
      <c r="G55" s="84"/>
      <c r="H55" s="96"/>
      <c r="I55" s="87"/>
    </row>
    <row r="56" spans="1:12" x14ac:dyDescent="0.25">
      <c r="A56" s="83"/>
      <c r="B56" s="417" t="s">
        <v>328</v>
      </c>
      <c r="C56" s="418"/>
      <c r="D56" s="419"/>
      <c r="E56" s="420">
        <v>1</v>
      </c>
      <c r="F56" s="421"/>
      <c r="G56" s="84">
        <v>33.200000000000003</v>
      </c>
      <c r="H56" s="96">
        <v>5</v>
      </c>
      <c r="I56" s="87">
        <f>H56*G56</f>
        <v>166</v>
      </c>
    </row>
    <row r="57" spans="1:12" x14ac:dyDescent="0.25">
      <c r="A57" s="97"/>
      <c r="B57" s="412"/>
      <c r="C57" s="413"/>
      <c r="D57" s="414"/>
      <c r="E57" s="415"/>
      <c r="F57" s="416"/>
      <c r="G57" s="84"/>
      <c r="H57" s="96"/>
      <c r="I57" s="87"/>
    </row>
    <row r="58" spans="1:12" x14ac:dyDescent="0.25">
      <c r="A58" s="422" t="s">
        <v>181</v>
      </c>
      <c r="B58" s="423"/>
      <c r="C58" s="423"/>
      <c r="D58" s="423"/>
      <c r="E58" s="423"/>
      <c r="F58" s="423"/>
      <c r="G58" s="423"/>
      <c r="H58" s="424"/>
      <c r="I58" s="98">
        <f>SUM(I55:I57)</f>
        <v>166</v>
      </c>
    </row>
    <row r="59" spans="1:12" x14ac:dyDescent="0.25">
      <c r="A59" s="99"/>
      <c r="B59" s="100"/>
      <c r="C59" s="100"/>
      <c r="D59" s="100"/>
      <c r="E59" s="100"/>
      <c r="F59" s="101"/>
      <c r="G59" s="102"/>
      <c r="H59" s="102"/>
      <c r="I59" s="103"/>
      <c r="L59" s="55"/>
    </row>
    <row r="60" spans="1:12" x14ac:dyDescent="0.25">
      <c r="A60" s="390"/>
      <c r="B60" s="391"/>
      <c r="C60" s="391"/>
      <c r="D60" s="391"/>
      <c r="E60" s="391"/>
      <c r="F60" s="104"/>
      <c r="G60" s="394" t="s">
        <v>182</v>
      </c>
      <c r="H60" s="391"/>
      <c r="I60" s="105">
        <f>I58+I52+I40</f>
        <v>666</v>
      </c>
    </row>
    <row r="61" spans="1:12" x14ac:dyDescent="0.25">
      <c r="A61" s="390"/>
      <c r="B61" s="391"/>
      <c r="C61" s="391"/>
      <c r="D61" s="391"/>
      <c r="E61" s="391"/>
      <c r="F61" s="58"/>
      <c r="G61" s="106"/>
      <c r="H61" s="107"/>
      <c r="I61" s="108"/>
    </row>
    <row r="62" spans="1:12" ht="15.75" thickBot="1" x14ac:dyDescent="0.3">
      <c r="A62" s="390"/>
      <c r="B62" s="391"/>
      <c r="C62" s="391"/>
      <c r="D62" s="391"/>
      <c r="E62" s="391"/>
      <c r="F62" s="58"/>
      <c r="G62" s="444" t="s">
        <v>183</v>
      </c>
      <c r="H62" s="445"/>
      <c r="I62" s="117">
        <f>I60+I61</f>
        <v>666</v>
      </c>
    </row>
    <row r="63" spans="1:12" ht="16.5" thickTop="1" thickBot="1" x14ac:dyDescent="0.3">
      <c r="A63" s="109"/>
      <c r="B63" s="110"/>
      <c r="C63" s="392"/>
      <c r="D63" s="393"/>
      <c r="E63" s="393"/>
      <c r="F63" s="393"/>
      <c r="G63" s="111"/>
      <c r="H63" s="111"/>
      <c r="I63" s="112"/>
    </row>
    <row r="65" spans="1:2" x14ac:dyDescent="0.25">
      <c r="A65" s="55"/>
      <c r="B65" s="55"/>
    </row>
  </sheetData>
  <mergeCells count="76"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B44:D44"/>
    <mergeCell ref="E44:F44"/>
    <mergeCell ref="B45:D45"/>
    <mergeCell ref="E45:F45"/>
    <mergeCell ref="B46:D46"/>
    <mergeCell ref="E46:F46"/>
    <mergeCell ref="A40:H40"/>
    <mergeCell ref="A41:I41"/>
    <mergeCell ref="B42:D42"/>
    <mergeCell ref="E42:F42"/>
    <mergeCell ref="B43:D43"/>
    <mergeCell ref="E43:F43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B27:F27"/>
    <mergeCell ref="A16:I16"/>
    <mergeCell ref="B17:D17"/>
    <mergeCell ref="B18:D18"/>
    <mergeCell ref="B19:D19"/>
    <mergeCell ref="B20:D20"/>
    <mergeCell ref="A21:H21"/>
    <mergeCell ref="A22:I22"/>
    <mergeCell ref="B23:F23"/>
    <mergeCell ref="B24:F24"/>
    <mergeCell ref="B25:F25"/>
    <mergeCell ref="B26:F26"/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M65"/>
  <sheetViews>
    <sheetView topLeftCell="A37" workbookViewId="0">
      <selection activeCell="M56" sqref="M5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 t="e">
        <f>#REF!</f>
        <v>#REF!</v>
      </c>
      <c r="I9" s="442"/>
    </row>
    <row r="10" spans="1:13" x14ac:dyDescent="0.25">
      <c r="A10" s="57" t="s">
        <v>130</v>
      </c>
      <c r="B10" s="55"/>
      <c r="D10" s="143"/>
      <c r="E10" s="58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D11" s="143"/>
      <c r="E11" s="58"/>
      <c r="F11" s="428" t="s">
        <v>133</v>
      </c>
      <c r="G11" s="429"/>
      <c r="H11" s="430" t="e">
        <f>#REF!</f>
        <v>#REF!</v>
      </c>
      <c r="I11" s="431"/>
    </row>
    <row r="12" spans="1:13" x14ac:dyDescent="0.25">
      <c r="A12" s="57" t="s">
        <v>135</v>
      </c>
      <c r="B12" s="55"/>
      <c r="D12" s="143"/>
      <c r="E12" s="58"/>
      <c r="F12" s="428" t="s">
        <v>136</v>
      </c>
      <c r="G12" s="429"/>
      <c r="H12" s="430">
        <v>1007</v>
      </c>
      <c r="I12" s="431"/>
    </row>
    <row r="13" spans="1:13" x14ac:dyDescent="0.25">
      <c r="A13" s="57" t="s">
        <v>137</v>
      </c>
      <c r="B13" s="55"/>
      <c r="D13" s="143"/>
      <c r="E13" s="58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D14" s="143"/>
      <c r="E14" s="58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434" t="s">
        <v>365</v>
      </c>
      <c r="B15" s="435"/>
      <c r="C15" s="435"/>
      <c r="D15" s="435"/>
      <c r="E15" s="435"/>
      <c r="F15" s="435"/>
      <c r="G15" s="435"/>
      <c r="H15" s="435"/>
      <c r="I15" s="436"/>
    </row>
    <row r="16" spans="1:13" ht="15.75" thickBot="1" x14ac:dyDescent="0.3">
      <c r="A16" s="437" t="s">
        <v>144</v>
      </c>
      <c r="B16" s="438"/>
      <c r="C16" s="438"/>
      <c r="D16" s="438"/>
      <c r="E16" s="438"/>
      <c r="F16" s="438"/>
      <c r="G16" s="438"/>
      <c r="H16" s="438"/>
      <c r="I16" s="439"/>
    </row>
    <row r="17" spans="1:11" x14ac:dyDescent="0.25">
      <c r="A17" s="62" t="s">
        <v>145</v>
      </c>
      <c r="B17" s="452" t="s">
        <v>228</v>
      </c>
      <c r="C17" s="453"/>
      <c r="D17" s="454"/>
      <c r="E17" s="128" t="s">
        <v>147</v>
      </c>
      <c r="F17" s="128" t="s">
        <v>148</v>
      </c>
      <c r="G17" s="128" t="s">
        <v>149</v>
      </c>
      <c r="H17" s="128" t="s">
        <v>150</v>
      </c>
      <c r="I17" s="129" t="s">
        <v>151</v>
      </c>
    </row>
    <row r="18" spans="1:11" x14ac:dyDescent="0.25">
      <c r="A18" s="67"/>
      <c r="B18" s="410"/>
      <c r="C18" s="432"/>
      <c r="D18" s="411"/>
      <c r="E18" s="68"/>
      <c r="F18" s="69"/>
      <c r="G18" s="68"/>
      <c r="H18" s="70"/>
      <c r="I18" s="71">
        <f>SUM(G18*H18)</f>
        <v>0</v>
      </c>
    </row>
    <row r="19" spans="1:11" x14ac:dyDescent="0.25">
      <c r="A19" s="72"/>
      <c r="B19" s="420"/>
      <c r="C19" s="359"/>
      <c r="D19" s="421"/>
      <c r="E19" s="73"/>
      <c r="F19" s="58"/>
      <c r="G19" s="73"/>
      <c r="H19" s="74"/>
      <c r="I19" s="71">
        <f t="shared" ref="I19:I20" si="0">SUM(G19*H19)</f>
        <v>0</v>
      </c>
    </row>
    <row r="20" spans="1:11" x14ac:dyDescent="0.25">
      <c r="A20" s="72"/>
      <c r="B20" s="415"/>
      <c r="C20" s="433"/>
      <c r="D20" s="416"/>
      <c r="E20" s="73"/>
      <c r="F20" s="58"/>
      <c r="G20" s="75"/>
      <c r="H20" s="76"/>
      <c r="I20" s="77">
        <f t="shared" si="0"/>
        <v>0</v>
      </c>
    </row>
    <row r="21" spans="1:11" x14ac:dyDescent="0.25">
      <c r="A21" s="422" t="s">
        <v>152</v>
      </c>
      <c r="B21" s="423"/>
      <c r="C21" s="423"/>
      <c r="D21" s="423"/>
      <c r="E21" s="423"/>
      <c r="F21" s="423"/>
      <c r="G21" s="423"/>
      <c r="H21" s="424"/>
      <c r="I21" s="71">
        <f>SUM(I18:I20)</f>
        <v>0</v>
      </c>
    </row>
    <row r="22" spans="1:11" x14ac:dyDescent="0.25">
      <c r="A22" s="401" t="s">
        <v>153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25">
      <c r="A23" s="78" t="s">
        <v>154</v>
      </c>
      <c r="B23" s="404" t="s">
        <v>228</v>
      </c>
      <c r="C23" s="405"/>
      <c r="D23" s="405"/>
      <c r="E23" s="405"/>
      <c r="F23" s="406"/>
      <c r="G23" s="136" t="s">
        <v>149</v>
      </c>
      <c r="H23" s="94" t="s">
        <v>150</v>
      </c>
      <c r="I23" s="95" t="s">
        <v>151</v>
      </c>
      <c r="K23" s="100"/>
    </row>
    <row r="24" spans="1:11" x14ac:dyDescent="0.25">
      <c r="A24" s="83"/>
      <c r="B24" s="407"/>
      <c r="C24" s="408"/>
      <c r="D24" s="408"/>
      <c r="E24" s="408"/>
      <c r="F24" s="409"/>
      <c r="G24" s="144"/>
      <c r="H24" s="140"/>
      <c r="I24" s="87"/>
    </row>
    <row r="25" spans="1:11" x14ac:dyDescent="0.25">
      <c r="A25" s="83"/>
      <c r="B25" s="417"/>
      <c r="C25" s="418"/>
      <c r="D25" s="418"/>
      <c r="E25" s="418"/>
      <c r="F25" s="418"/>
      <c r="G25" s="146"/>
      <c r="H25" s="145"/>
      <c r="I25" s="87"/>
    </row>
    <row r="26" spans="1:11" x14ac:dyDescent="0.25">
      <c r="A26" s="83"/>
      <c r="B26" s="417"/>
      <c r="C26" s="418"/>
      <c r="D26" s="418"/>
      <c r="E26" s="418"/>
      <c r="F26" s="418"/>
      <c r="G26" s="146"/>
      <c r="H26" s="145"/>
      <c r="I26" s="87"/>
    </row>
    <row r="27" spans="1:11" x14ac:dyDescent="0.25">
      <c r="A27" s="83"/>
      <c r="B27" s="417"/>
      <c r="C27" s="418"/>
      <c r="D27" s="418"/>
      <c r="E27" s="418"/>
      <c r="F27" s="419"/>
      <c r="G27" s="146"/>
      <c r="H27" s="145"/>
      <c r="I27" s="87"/>
    </row>
    <row r="28" spans="1:11" x14ac:dyDescent="0.25">
      <c r="A28" s="83"/>
      <c r="B28" s="417"/>
      <c r="C28" s="418"/>
      <c r="D28" s="418"/>
      <c r="E28" s="418"/>
      <c r="F28" s="419"/>
      <c r="G28" s="146"/>
      <c r="H28" s="145"/>
      <c r="I28" s="87"/>
    </row>
    <row r="29" spans="1:11" x14ac:dyDescent="0.25">
      <c r="A29" s="83"/>
      <c r="B29" s="458"/>
      <c r="C29" s="459"/>
      <c r="D29" s="459"/>
      <c r="E29" s="459"/>
      <c r="F29" s="459"/>
      <c r="G29" s="146"/>
      <c r="H29" s="145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45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47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47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47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47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  <c r="L37" s="88"/>
    </row>
    <row r="38" spans="1:12" x14ac:dyDescent="0.25">
      <c r="A38" s="455" t="s">
        <v>229</v>
      </c>
      <c r="B38" s="423"/>
      <c r="C38" s="423"/>
      <c r="D38" s="423"/>
      <c r="E38" s="423"/>
      <c r="F38" s="423"/>
      <c r="G38" s="423"/>
      <c r="H38" s="424"/>
      <c r="I38" s="141">
        <f>SUM(I24:I37)</f>
        <v>0</v>
      </c>
      <c r="L38" s="88"/>
    </row>
    <row r="39" spans="1:12" x14ac:dyDescent="0.25">
      <c r="A39" s="422" t="s">
        <v>230</v>
      </c>
      <c r="B39" s="423"/>
      <c r="C39" s="423"/>
      <c r="D39" s="423"/>
      <c r="E39" s="423"/>
      <c r="F39" s="423"/>
      <c r="G39" s="423"/>
      <c r="H39" s="424"/>
      <c r="I39" s="142">
        <f>ROUND((I38*0.15),2)</f>
        <v>0</v>
      </c>
      <c r="L39" s="88"/>
    </row>
    <row r="40" spans="1:12" x14ac:dyDescent="0.25">
      <c r="A40" s="422" t="s">
        <v>231</v>
      </c>
      <c r="B40" s="423"/>
      <c r="C40" s="423"/>
      <c r="D40" s="423"/>
      <c r="E40" s="423"/>
      <c r="F40" s="423"/>
      <c r="G40" s="423"/>
      <c r="H40" s="424"/>
      <c r="I40" s="89">
        <f>I38+I39</f>
        <v>0</v>
      </c>
    </row>
    <row r="41" spans="1:12" x14ac:dyDescent="0.25">
      <c r="A41" s="401" t="s">
        <v>163</v>
      </c>
      <c r="B41" s="402"/>
      <c r="C41" s="402"/>
      <c r="D41" s="402"/>
      <c r="E41" s="402"/>
      <c r="F41" s="402"/>
      <c r="G41" s="402"/>
      <c r="H41" s="402"/>
      <c r="I41" s="403"/>
    </row>
    <row r="42" spans="1:12" x14ac:dyDescent="0.25">
      <c r="A42" s="78" t="s">
        <v>164</v>
      </c>
      <c r="B42" s="404" t="s">
        <v>165</v>
      </c>
      <c r="C42" s="405"/>
      <c r="D42" s="406"/>
      <c r="E42" s="404" t="s">
        <v>147</v>
      </c>
      <c r="F42" s="406"/>
      <c r="G42" s="80" t="s">
        <v>149</v>
      </c>
      <c r="H42" s="81" t="s">
        <v>150</v>
      </c>
      <c r="I42" s="82" t="s">
        <v>151</v>
      </c>
    </row>
    <row r="43" spans="1:12" x14ac:dyDescent="0.25">
      <c r="A43" s="83">
        <v>1</v>
      </c>
      <c r="B43" s="425" t="s">
        <v>166</v>
      </c>
      <c r="C43" s="426"/>
      <c r="D43" s="427"/>
      <c r="E43" s="410" t="s">
        <v>167</v>
      </c>
      <c r="F43" s="411"/>
      <c r="G43" s="115"/>
      <c r="H43" s="113">
        <v>450</v>
      </c>
      <c r="I43" s="90">
        <f>SUM(G43*H43)</f>
        <v>0</v>
      </c>
    </row>
    <row r="44" spans="1:12" x14ac:dyDescent="0.25">
      <c r="A44" s="83">
        <v>2</v>
      </c>
      <c r="B44" s="395" t="s">
        <v>168</v>
      </c>
      <c r="C44" s="396"/>
      <c r="D44" s="397"/>
      <c r="E44" s="420" t="s">
        <v>167</v>
      </c>
      <c r="F44" s="421"/>
      <c r="G44" s="84"/>
      <c r="H44" s="114">
        <v>350</v>
      </c>
      <c r="I44" s="87">
        <f t="shared" ref="I44:I48" si="1">SUM(G44*H44)</f>
        <v>0</v>
      </c>
    </row>
    <row r="45" spans="1:12" x14ac:dyDescent="0.25">
      <c r="A45" s="83">
        <v>3</v>
      </c>
      <c r="B45" s="395" t="s">
        <v>169</v>
      </c>
      <c r="C45" s="396"/>
      <c r="D45" s="397"/>
      <c r="E45" s="420" t="s">
        <v>167</v>
      </c>
      <c r="F45" s="421"/>
      <c r="G45" s="84">
        <v>3</v>
      </c>
      <c r="H45" s="114">
        <v>300</v>
      </c>
      <c r="I45" s="87">
        <f t="shared" si="1"/>
        <v>900</v>
      </c>
    </row>
    <row r="46" spans="1:12" x14ac:dyDescent="0.25">
      <c r="A46" s="83">
        <v>4</v>
      </c>
      <c r="B46" s="395" t="s">
        <v>170</v>
      </c>
      <c r="C46" s="396"/>
      <c r="D46" s="397"/>
      <c r="E46" s="420" t="s">
        <v>167</v>
      </c>
      <c r="F46" s="421"/>
      <c r="G46" s="84">
        <v>3</v>
      </c>
      <c r="H46" s="114">
        <v>200</v>
      </c>
      <c r="I46" s="87">
        <f t="shared" si="1"/>
        <v>600</v>
      </c>
    </row>
    <row r="47" spans="1:12" x14ac:dyDescent="0.25">
      <c r="A47" s="83">
        <v>5</v>
      </c>
      <c r="B47" s="395" t="s">
        <v>171</v>
      </c>
      <c r="C47" s="396"/>
      <c r="D47" s="397"/>
      <c r="E47" s="420" t="s">
        <v>167</v>
      </c>
      <c r="F47" s="421"/>
      <c r="G47" s="84"/>
      <c r="H47" s="116">
        <v>200</v>
      </c>
      <c r="I47" s="87">
        <f t="shared" si="1"/>
        <v>0</v>
      </c>
    </row>
    <row r="48" spans="1:12" x14ac:dyDescent="0.25">
      <c r="A48" s="83">
        <v>6</v>
      </c>
      <c r="B48" s="395" t="s">
        <v>172</v>
      </c>
      <c r="C48" s="396"/>
      <c r="D48" s="397"/>
      <c r="E48" s="420" t="s">
        <v>167</v>
      </c>
      <c r="F48" s="421"/>
      <c r="G48" s="84"/>
      <c r="H48" s="116">
        <v>140</v>
      </c>
      <c r="I48" s="87">
        <f t="shared" si="1"/>
        <v>0</v>
      </c>
    </row>
    <row r="49" spans="1:12" x14ac:dyDescent="0.25">
      <c r="A49" s="83"/>
      <c r="B49" s="395"/>
      <c r="C49" s="396"/>
      <c r="D49" s="397"/>
      <c r="E49" s="91"/>
      <c r="F49" s="58"/>
      <c r="G49" s="58"/>
      <c r="H49" s="74"/>
      <c r="I49" s="87"/>
    </row>
    <row r="50" spans="1:12" x14ac:dyDescent="0.25">
      <c r="A50" s="72"/>
      <c r="B50" s="395"/>
      <c r="C50" s="396"/>
      <c r="D50" s="397"/>
      <c r="F50" s="58"/>
      <c r="G50" s="58"/>
      <c r="H50" s="74"/>
      <c r="I50" s="87"/>
    </row>
    <row r="51" spans="1:12" x14ac:dyDescent="0.25">
      <c r="A51" s="92"/>
      <c r="B51" s="398"/>
      <c r="C51" s="399"/>
      <c r="D51" s="400"/>
      <c r="E51" s="60"/>
      <c r="F51" s="61"/>
      <c r="G51" s="58"/>
      <c r="H51" s="76"/>
      <c r="I51" s="87"/>
    </row>
    <row r="52" spans="1:12" x14ac:dyDescent="0.25">
      <c r="A52" s="422" t="s">
        <v>173</v>
      </c>
      <c r="B52" s="423"/>
      <c r="C52" s="423"/>
      <c r="D52" s="423"/>
      <c r="E52" s="423"/>
      <c r="F52" s="423"/>
      <c r="G52" s="423"/>
      <c r="H52" s="424"/>
      <c r="I52" s="93">
        <f>SUM(I43:I51)</f>
        <v>1500</v>
      </c>
    </row>
    <row r="53" spans="1:12" x14ac:dyDescent="0.25">
      <c r="A53" s="401" t="s">
        <v>174</v>
      </c>
      <c r="B53" s="402"/>
      <c r="C53" s="402"/>
      <c r="D53" s="402"/>
      <c r="E53" s="402"/>
      <c r="F53" s="402"/>
      <c r="G53" s="402"/>
      <c r="H53" s="402"/>
      <c r="I53" s="403"/>
    </row>
    <row r="54" spans="1:12" x14ac:dyDescent="0.25">
      <c r="A54" s="78" t="s">
        <v>175</v>
      </c>
      <c r="B54" s="404" t="s">
        <v>176</v>
      </c>
      <c r="C54" s="405"/>
      <c r="D54" s="406"/>
      <c r="E54" s="404" t="s">
        <v>177</v>
      </c>
      <c r="F54" s="406"/>
      <c r="G54" s="94" t="s">
        <v>178</v>
      </c>
      <c r="H54" s="94" t="s">
        <v>150</v>
      </c>
      <c r="I54" s="95" t="s">
        <v>151</v>
      </c>
    </row>
    <row r="55" spans="1:12" x14ac:dyDescent="0.25">
      <c r="A55" s="83">
        <v>1</v>
      </c>
      <c r="B55" s="407" t="s">
        <v>367</v>
      </c>
      <c r="C55" s="408"/>
      <c r="D55" s="409"/>
      <c r="E55" s="410"/>
      <c r="F55" s="411"/>
      <c r="G55" s="84"/>
      <c r="H55" s="96"/>
      <c r="I55" s="87"/>
    </row>
    <row r="56" spans="1:12" x14ac:dyDescent="0.25">
      <c r="A56" s="83"/>
      <c r="B56" s="417" t="s">
        <v>328</v>
      </c>
      <c r="C56" s="418"/>
      <c r="D56" s="419"/>
      <c r="E56" s="420">
        <v>1</v>
      </c>
      <c r="F56" s="421"/>
      <c r="G56" s="84">
        <v>19.600000000000001</v>
      </c>
      <c r="H56" s="96">
        <v>5</v>
      </c>
      <c r="I56" s="87">
        <f>H56*G56</f>
        <v>98</v>
      </c>
    </row>
    <row r="57" spans="1:12" x14ac:dyDescent="0.25">
      <c r="A57" s="97"/>
      <c r="B57" s="412"/>
      <c r="C57" s="413"/>
      <c r="D57" s="414"/>
      <c r="E57" s="415"/>
      <c r="F57" s="416"/>
      <c r="G57" s="84"/>
      <c r="H57" s="96"/>
      <c r="I57" s="87"/>
    </row>
    <row r="58" spans="1:12" x14ac:dyDescent="0.25">
      <c r="A58" s="422" t="s">
        <v>181</v>
      </c>
      <c r="B58" s="423"/>
      <c r="C58" s="423"/>
      <c r="D58" s="423"/>
      <c r="E58" s="423"/>
      <c r="F58" s="423"/>
      <c r="G58" s="423"/>
      <c r="H58" s="424"/>
      <c r="I58" s="98">
        <f>SUM(I55:I57)</f>
        <v>98</v>
      </c>
    </row>
    <row r="59" spans="1:12" x14ac:dyDescent="0.25">
      <c r="A59" s="99"/>
      <c r="B59" s="100"/>
      <c r="C59" s="100"/>
      <c r="D59" s="100"/>
      <c r="E59" s="100"/>
      <c r="F59" s="101"/>
      <c r="G59" s="102"/>
      <c r="H59" s="102"/>
      <c r="I59" s="103"/>
      <c r="L59" s="55"/>
    </row>
    <row r="60" spans="1:12" x14ac:dyDescent="0.25">
      <c r="A60" s="390"/>
      <c r="B60" s="391"/>
      <c r="C60" s="391"/>
      <c r="D60" s="391"/>
      <c r="E60" s="391"/>
      <c r="F60" s="104"/>
      <c r="G60" s="394" t="s">
        <v>182</v>
      </c>
      <c r="H60" s="391"/>
      <c r="I60" s="105">
        <f>I58+I52+I40</f>
        <v>1598</v>
      </c>
    </row>
    <row r="61" spans="1:12" x14ac:dyDescent="0.25">
      <c r="A61" s="390"/>
      <c r="B61" s="391"/>
      <c r="C61" s="391"/>
      <c r="D61" s="391"/>
      <c r="E61" s="391"/>
      <c r="F61" s="58"/>
      <c r="G61" s="106"/>
      <c r="H61" s="107"/>
      <c r="I61" s="108"/>
    </row>
    <row r="62" spans="1:12" ht="15.75" thickBot="1" x14ac:dyDescent="0.3">
      <c r="A62" s="390"/>
      <c r="B62" s="391"/>
      <c r="C62" s="391"/>
      <c r="D62" s="391"/>
      <c r="E62" s="391"/>
      <c r="F62" s="58"/>
      <c r="G62" s="444" t="s">
        <v>183</v>
      </c>
      <c r="H62" s="445"/>
      <c r="I62" s="117">
        <f>I60+I61</f>
        <v>1598</v>
      </c>
    </row>
    <row r="63" spans="1:12" ht="16.5" thickTop="1" thickBot="1" x14ac:dyDescent="0.3">
      <c r="A63" s="109"/>
      <c r="B63" s="110"/>
      <c r="C63" s="392"/>
      <c r="D63" s="393"/>
      <c r="E63" s="393"/>
      <c r="F63" s="393"/>
      <c r="G63" s="111"/>
      <c r="H63" s="111"/>
      <c r="I63" s="112"/>
    </row>
    <row r="65" spans="1:2" x14ac:dyDescent="0.25">
      <c r="A65" s="55"/>
      <c r="B65" s="55"/>
    </row>
  </sheetData>
  <mergeCells count="76"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B44:D44"/>
    <mergeCell ref="E44:F44"/>
    <mergeCell ref="B45:D45"/>
    <mergeCell ref="E45:F45"/>
    <mergeCell ref="B46:D46"/>
    <mergeCell ref="E46:F46"/>
    <mergeCell ref="A40:H40"/>
    <mergeCell ref="A41:I41"/>
    <mergeCell ref="B42:D42"/>
    <mergeCell ref="E42:F42"/>
    <mergeCell ref="B43:D43"/>
    <mergeCell ref="E43:F43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B27:F27"/>
    <mergeCell ref="A16:I16"/>
    <mergeCell ref="B17:D17"/>
    <mergeCell ref="B18:D18"/>
    <mergeCell ref="B19:D19"/>
    <mergeCell ref="B20:D20"/>
    <mergeCell ref="A21:H21"/>
    <mergeCell ref="A22:I22"/>
    <mergeCell ref="B23:F23"/>
    <mergeCell ref="B24:F24"/>
    <mergeCell ref="B25:F25"/>
    <mergeCell ref="B26:F26"/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M66"/>
  <sheetViews>
    <sheetView topLeftCell="A28" workbookViewId="0">
      <selection activeCell="M56" sqref="M5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 t="e">
        <f>#REF!</f>
        <v>#REF!</v>
      </c>
      <c r="I9" s="442"/>
    </row>
    <row r="10" spans="1:13" x14ac:dyDescent="0.25">
      <c r="A10" s="57" t="s">
        <v>130</v>
      </c>
      <c r="B10" s="55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F11" s="428" t="s">
        <v>133</v>
      </c>
      <c r="G11" s="429"/>
      <c r="H11" s="430" t="e">
        <f>#REF!</f>
        <v>#REF!</v>
      </c>
      <c r="I11" s="431"/>
    </row>
    <row r="12" spans="1:13" x14ac:dyDescent="0.25">
      <c r="A12" s="57" t="s">
        <v>135</v>
      </c>
      <c r="B12" s="55"/>
      <c r="F12" s="428" t="s">
        <v>136</v>
      </c>
      <c r="G12" s="429"/>
      <c r="H12" s="430">
        <v>1708</v>
      </c>
      <c r="I12" s="431"/>
    </row>
    <row r="13" spans="1:13" x14ac:dyDescent="0.25">
      <c r="A13" s="57" t="s">
        <v>137</v>
      </c>
      <c r="B13" s="55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F14" s="428" t="s">
        <v>141</v>
      </c>
      <c r="G14" s="429"/>
      <c r="H14" s="430" t="s">
        <v>142</v>
      </c>
      <c r="I14" s="431"/>
    </row>
    <row r="15" spans="1:13" x14ac:dyDescent="0.25">
      <c r="A15" s="57"/>
      <c r="B15" s="55"/>
      <c r="D15" s="143"/>
      <c r="E15" s="58"/>
      <c r="F15" s="428" t="s">
        <v>368</v>
      </c>
      <c r="G15" s="429"/>
      <c r="H15" s="430" t="s">
        <v>369</v>
      </c>
      <c r="I15" s="431"/>
      <c r="M15" t="s">
        <v>140</v>
      </c>
    </row>
    <row r="16" spans="1:13" x14ac:dyDescent="0.25">
      <c r="A16" s="434" t="s">
        <v>370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>
        <f>SUM(G19*H19)</f>
        <v>0</v>
      </c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>
        <f t="shared" ref="I20:I21" si="0">SUM(G20*H20)</f>
        <v>0</v>
      </c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>
        <f t="shared" si="0"/>
        <v>0</v>
      </c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>
        <f>SUM(I19:I21)</f>
        <v>0</v>
      </c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/>
      <c r="B25" s="407"/>
      <c r="C25" s="408"/>
      <c r="D25" s="408"/>
      <c r="E25" s="408"/>
      <c r="F25" s="409"/>
      <c r="G25" s="144"/>
      <c r="H25" s="140"/>
      <c r="I25" s="87"/>
    </row>
    <row r="26" spans="1:11" x14ac:dyDescent="0.25">
      <c r="A26" s="83"/>
      <c r="B26" s="417"/>
      <c r="C26" s="418"/>
      <c r="D26" s="418"/>
      <c r="E26" s="418"/>
      <c r="F26" s="418"/>
      <c r="G26" s="146"/>
      <c r="H26" s="145"/>
      <c r="I26" s="87"/>
    </row>
    <row r="27" spans="1:11" x14ac:dyDescent="0.25">
      <c r="A27" s="83"/>
      <c r="B27" s="417"/>
      <c r="C27" s="418"/>
      <c r="D27" s="418"/>
      <c r="E27" s="418"/>
      <c r="F27" s="418"/>
      <c r="G27" s="146"/>
      <c r="H27" s="145"/>
      <c r="I27" s="87"/>
    </row>
    <row r="28" spans="1:11" x14ac:dyDescent="0.25">
      <c r="A28" s="83"/>
      <c r="B28" s="417"/>
      <c r="C28" s="418"/>
      <c r="D28" s="418"/>
      <c r="E28" s="418"/>
      <c r="F28" s="419"/>
      <c r="G28" s="146"/>
      <c r="H28" s="145"/>
      <c r="I28" s="87"/>
    </row>
    <row r="29" spans="1:11" x14ac:dyDescent="0.25">
      <c r="A29" s="83"/>
      <c r="B29" s="417"/>
      <c r="C29" s="418"/>
      <c r="D29" s="418"/>
      <c r="E29" s="418"/>
      <c r="F29" s="419"/>
      <c r="G29" s="146"/>
      <c r="H29" s="145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45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45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47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47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47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</row>
    <row r="38" spans="1:12" x14ac:dyDescent="0.25">
      <c r="A38" s="83"/>
      <c r="B38" s="458"/>
      <c r="C38" s="459"/>
      <c r="D38" s="459"/>
      <c r="E38" s="459"/>
      <c r="F38" s="459"/>
      <c r="G38" s="146"/>
      <c r="H38" s="147"/>
      <c r="I38" s="87"/>
      <c r="L38" s="88"/>
    </row>
    <row r="39" spans="1:12" x14ac:dyDescent="0.25">
      <c r="A39" s="455" t="s">
        <v>229</v>
      </c>
      <c r="B39" s="423"/>
      <c r="C39" s="423"/>
      <c r="D39" s="423"/>
      <c r="E39" s="423"/>
      <c r="F39" s="423"/>
      <c r="G39" s="423"/>
      <c r="H39" s="424"/>
      <c r="I39" s="141">
        <f>SUM(I25:I38)</f>
        <v>0</v>
      </c>
      <c r="L39" s="88"/>
    </row>
    <row r="40" spans="1:12" x14ac:dyDescent="0.25">
      <c r="A40" s="422" t="s">
        <v>230</v>
      </c>
      <c r="B40" s="423"/>
      <c r="C40" s="423"/>
      <c r="D40" s="423"/>
      <c r="E40" s="423"/>
      <c r="F40" s="423"/>
      <c r="G40" s="423"/>
      <c r="H40" s="424"/>
      <c r="I40" s="142">
        <f>ROUND((I39*0.15),2)</f>
        <v>0</v>
      </c>
      <c r="L40" s="88"/>
    </row>
    <row r="41" spans="1:12" x14ac:dyDescent="0.25">
      <c r="A41" s="422" t="s">
        <v>231</v>
      </c>
      <c r="B41" s="423"/>
      <c r="C41" s="423"/>
      <c r="D41" s="423"/>
      <c r="E41" s="423"/>
      <c r="F41" s="423"/>
      <c r="G41" s="423"/>
      <c r="H41" s="424"/>
      <c r="I41" s="130">
        <f>I39+I40</f>
        <v>0</v>
      </c>
    </row>
    <row r="42" spans="1:12" x14ac:dyDescent="0.25">
      <c r="A42" s="401" t="s">
        <v>163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25">
      <c r="A43" s="78" t="s">
        <v>164</v>
      </c>
      <c r="B43" s="404" t="s">
        <v>165</v>
      </c>
      <c r="C43" s="405"/>
      <c r="D43" s="406"/>
      <c r="E43" s="404" t="s">
        <v>147</v>
      </c>
      <c r="F43" s="406"/>
      <c r="G43" s="80" t="s">
        <v>149</v>
      </c>
      <c r="H43" s="81" t="s">
        <v>150</v>
      </c>
      <c r="I43" s="82" t="s">
        <v>151</v>
      </c>
    </row>
    <row r="44" spans="1:12" x14ac:dyDescent="0.25">
      <c r="A44" s="83">
        <v>1</v>
      </c>
      <c r="B44" s="425" t="s">
        <v>166</v>
      </c>
      <c r="C44" s="426"/>
      <c r="D44" s="427"/>
      <c r="E44" s="410" t="s">
        <v>167</v>
      </c>
      <c r="F44" s="411"/>
      <c r="G44" s="115"/>
      <c r="H44" s="113">
        <v>450</v>
      </c>
      <c r="I44" s="90">
        <f>SUM(G44*H44)</f>
        <v>0</v>
      </c>
    </row>
    <row r="45" spans="1:12" x14ac:dyDescent="0.25">
      <c r="A45" s="83">
        <v>2</v>
      </c>
      <c r="B45" s="395" t="s">
        <v>168</v>
      </c>
      <c r="C45" s="396"/>
      <c r="D45" s="397"/>
      <c r="E45" s="420" t="s">
        <v>167</v>
      </c>
      <c r="F45" s="421"/>
      <c r="G45" s="84"/>
      <c r="H45" s="114">
        <v>350</v>
      </c>
      <c r="I45" s="87">
        <f t="shared" ref="I45:I49" si="1">SUM(G45*H45)</f>
        <v>0</v>
      </c>
    </row>
    <row r="46" spans="1:12" x14ac:dyDescent="0.25">
      <c r="A46" s="83">
        <v>3</v>
      </c>
      <c r="B46" s="395" t="s">
        <v>169</v>
      </c>
      <c r="C46" s="396"/>
      <c r="D46" s="397"/>
      <c r="E46" s="420" t="s">
        <v>167</v>
      </c>
      <c r="F46" s="421"/>
      <c r="G46" s="84">
        <v>2</v>
      </c>
      <c r="H46" s="114">
        <v>300</v>
      </c>
      <c r="I46" s="87">
        <f t="shared" si="1"/>
        <v>600</v>
      </c>
    </row>
    <row r="47" spans="1:12" x14ac:dyDescent="0.25">
      <c r="A47" s="83">
        <v>4</v>
      </c>
      <c r="B47" s="395" t="s">
        <v>170</v>
      </c>
      <c r="C47" s="396"/>
      <c r="D47" s="397"/>
      <c r="E47" s="420" t="s">
        <v>167</v>
      </c>
      <c r="F47" s="421"/>
      <c r="G47" s="84">
        <v>2</v>
      </c>
      <c r="H47" s="114">
        <v>200</v>
      </c>
      <c r="I47" s="87">
        <f t="shared" si="1"/>
        <v>400</v>
      </c>
    </row>
    <row r="48" spans="1:12" x14ac:dyDescent="0.25">
      <c r="A48" s="83">
        <v>5</v>
      </c>
      <c r="B48" s="395" t="s">
        <v>171</v>
      </c>
      <c r="C48" s="396"/>
      <c r="D48" s="397"/>
      <c r="E48" s="420" t="s">
        <v>167</v>
      </c>
      <c r="F48" s="421"/>
      <c r="G48" s="84"/>
      <c r="H48" s="116">
        <v>200</v>
      </c>
      <c r="I48" s="87">
        <f t="shared" si="1"/>
        <v>0</v>
      </c>
    </row>
    <row r="49" spans="1:12" x14ac:dyDescent="0.25">
      <c r="A49" s="83">
        <v>6</v>
      </c>
      <c r="B49" s="395" t="s">
        <v>172</v>
      </c>
      <c r="C49" s="396"/>
      <c r="D49" s="397"/>
      <c r="E49" s="420" t="s">
        <v>167</v>
      </c>
      <c r="F49" s="421"/>
      <c r="G49" s="84"/>
      <c r="H49" s="116">
        <v>140</v>
      </c>
      <c r="I49" s="87">
        <f t="shared" si="1"/>
        <v>0</v>
      </c>
    </row>
    <row r="50" spans="1:12" x14ac:dyDescent="0.25">
      <c r="A50" s="83"/>
      <c r="B50" s="395"/>
      <c r="C50" s="396"/>
      <c r="D50" s="397"/>
      <c r="E50" s="91"/>
      <c r="F50" s="58"/>
      <c r="G50" s="58"/>
      <c r="H50" s="74"/>
      <c r="I50" s="87"/>
    </row>
    <row r="51" spans="1:12" x14ac:dyDescent="0.25">
      <c r="A51" s="72"/>
      <c r="B51" s="395"/>
      <c r="C51" s="396"/>
      <c r="D51" s="397"/>
      <c r="F51" s="58"/>
      <c r="G51" s="58"/>
      <c r="H51" s="74"/>
      <c r="I51" s="87"/>
    </row>
    <row r="52" spans="1:12" x14ac:dyDescent="0.25">
      <c r="A52" s="92"/>
      <c r="B52" s="398"/>
      <c r="C52" s="399"/>
      <c r="D52" s="400"/>
      <c r="E52" s="60"/>
      <c r="F52" s="61"/>
      <c r="G52" s="58"/>
      <c r="H52" s="76"/>
      <c r="I52" s="87"/>
    </row>
    <row r="53" spans="1:12" x14ac:dyDescent="0.25">
      <c r="A53" s="422" t="s">
        <v>173</v>
      </c>
      <c r="B53" s="423"/>
      <c r="C53" s="423"/>
      <c r="D53" s="423"/>
      <c r="E53" s="423"/>
      <c r="F53" s="423"/>
      <c r="G53" s="423"/>
      <c r="H53" s="424"/>
      <c r="I53" s="98">
        <f>SUM(I44:I52)</f>
        <v>1000</v>
      </c>
    </row>
    <row r="54" spans="1:12" x14ac:dyDescent="0.25">
      <c r="A54" s="401" t="s">
        <v>174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25">
      <c r="A55" s="78" t="s">
        <v>175</v>
      </c>
      <c r="B55" s="404" t="s">
        <v>176</v>
      </c>
      <c r="C55" s="405"/>
      <c r="D55" s="406"/>
      <c r="E55" s="404" t="s">
        <v>177</v>
      </c>
      <c r="F55" s="406"/>
      <c r="G55" s="94" t="s">
        <v>178</v>
      </c>
      <c r="H55" s="94" t="s">
        <v>150</v>
      </c>
      <c r="I55" s="95" t="s">
        <v>151</v>
      </c>
    </row>
    <row r="56" spans="1:12" x14ac:dyDescent="0.25">
      <c r="A56" s="83">
        <v>1</v>
      </c>
      <c r="B56" s="407" t="s">
        <v>371</v>
      </c>
      <c r="C56" s="408"/>
      <c r="D56" s="409"/>
      <c r="E56" s="410"/>
      <c r="F56" s="411"/>
      <c r="G56" s="84"/>
      <c r="H56" s="96"/>
      <c r="I56" s="87"/>
    </row>
    <row r="57" spans="1:12" x14ac:dyDescent="0.25">
      <c r="A57" s="83"/>
      <c r="B57" s="417" t="s">
        <v>328</v>
      </c>
      <c r="C57" s="418"/>
      <c r="D57" s="419"/>
      <c r="E57" s="420">
        <v>1</v>
      </c>
      <c r="F57" s="421"/>
      <c r="G57" s="84">
        <v>59.6</v>
      </c>
      <c r="H57" s="96">
        <v>5</v>
      </c>
      <c r="I57" s="87">
        <f>H57*G57</f>
        <v>298</v>
      </c>
    </row>
    <row r="58" spans="1:12" x14ac:dyDescent="0.25">
      <c r="A58" s="97"/>
      <c r="B58" s="412"/>
      <c r="C58" s="413"/>
      <c r="D58" s="414"/>
      <c r="E58" s="415"/>
      <c r="F58" s="416"/>
      <c r="G58" s="84"/>
      <c r="H58" s="96"/>
      <c r="I58" s="87"/>
    </row>
    <row r="59" spans="1:12" x14ac:dyDescent="0.25">
      <c r="A59" s="422" t="s">
        <v>181</v>
      </c>
      <c r="B59" s="423"/>
      <c r="C59" s="423"/>
      <c r="D59" s="423"/>
      <c r="E59" s="423"/>
      <c r="F59" s="423"/>
      <c r="G59" s="423"/>
      <c r="H59" s="424"/>
      <c r="I59" s="98">
        <f>SUM(I56:I58)</f>
        <v>298</v>
      </c>
    </row>
    <row r="60" spans="1:12" x14ac:dyDescent="0.25">
      <c r="A60" s="99"/>
      <c r="B60" s="100"/>
      <c r="C60" s="100"/>
      <c r="D60" s="100"/>
      <c r="E60" s="100"/>
      <c r="F60" s="101"/>
      <c r="G60" s="102"/>
      <c r="H60" s="102"/>
      <c r="I60" s="103"/>
      <c r="L60" s="55"/>
    </row>
    <row r="61" spans="1:12" x14ac:dyDescent="0.25">
      <c r="A61" s="390"/>
      <c r="B61" s="391"/>
      <c r="C61" s="391"/>
      <c r="D61" s="391"/>
      <c r="E61" s="391"/>
      <c r="F61" s="104"/>
      <c r="G61" s="394" t="s">
        <v>182</v>
      </c>
      <c r="H61" s="391"/>
      <c r="I61" s="105">
        <f>I59+I53+I41</f>
        <v>1298</v>
      </c>
    </row>
    <row r="62" spans="1:12" x14ac:dyDescent="0.25">
      <c r="A62" s="390"/>
      <c r="B62" s="391"/>
      <c r="C62" s="391"/>
      <c r="D62" s="391"/>
      <c r="E62" s="391"/>
      <c r="F62" s="58"/>
      <c r="G62" s="106"/>
      <c r="H62" s="107"/>
      <c r="I62" s="108"/>
    </row>
    <row r="63" spans="1:12" ht="15.75" thickBot="1" x14ac:dyDescent="0.3">
      <c r="A63" s="390"/>
      <c r="B63" s="391"/>
      <c r="C63" s="391"/>
      <c r="D63" s="391"/>
      <c r="E63" s="391"/>
      <c r="F63" s="58"/>
      <c r="G63" s="444" t="s">
        <v>183</v>
      </c>
      <c r="H63" s="445"/>
      <c r="I63" s="117">
        <f>I61+I62</f>
        <v>1298</v>
      </c>
    </row>
    <row r="64" spans="1:12" ht="16.5" thickTop="1" thickBot="1" x14ac:dyDescent="0.3">
      <c r="A64" s="109"/>
      <c r="B64" s="110"/>
      <c r="C64" s="392"/>
      <c r="D64" s="393"/>
      <c r="E64" s="393"/>
      <c r="F64" s="393"/>
      <c r="G64" s="111"/>
      <c r="H64" s="111"/>
      <c r="I64" s="112"/>
    </row>
    <row r="66" spans="1:2" x14ac:dyDescent="0.25">
      <c r="A66" s="55"/>
      <c r="B66" s="55"/>
    </row>
  </sheetData>
  <mergeCells count="78"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A41:H41"/>
    <mergeCell ref="A42:I42"/>
    <mergeCell ref="B43:D43"/>
    <mergeCell ref="E43:F43"/>
    <mergeCell ref="B44:D44"/>
    <mergeCell ref="E44:F44"/>
    <mergeCell ref="A40:H40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B38:F38"/>
    <mergeCell ref="A39:H39"/>
    <mergeCell ref="B28:F28"/>
    <mergeCell ref="A17:I17"/>
    <mergeCell ref="B18:D18"/>
    <mergeCell ref="B19:D19"/>
    <mergeCell ref="B20:D20"/>
    <mergeCell ref="B21:D21"/>
    <mergeCell ref="A22:H22"/>
    <mergeCell ref="A23:I23"/>
    <mergeCell ref="B24:F24"/>
    <mergeCell ref="B25:F25"/>
    <mergeCell ref="B26:F26"/>
    <mergeCell ref="B27:F27"/>
    <mergeCell ref="A16:I16"/>
    <mergeCell ref="A9:E9"/>
    <mergeCell ref="F9:G9"/>
    <mergeCell ref="H9:I9"/>
    <mergeCell ref="F10:G10"/>
    <mergeCell ref="H10:I10"/>
    <mergeCell ref="F11:G11"/>
    <mergeCell ref="H11:I11"/>
    <mergeCell ref="F14:G14"/>
    <mergeCell ref="H14:I14"/>
    <mergeCell ref="F12:G12"/>
    <mergeCell ref="H12:I12"/>
    <mergeCell ref="H13:I13"/>
    <mergeCell ref="F15:G15"/>
    <mergeCell ref="H15:I15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M66"/>
  <sheetViews>
    <sheetView topLeftCell="A7" workbookViewId="0">
      <selection activeCell="M56" sqref="M5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 t="e">
        <f>#REF!</f>
        <v>#REF!</v>
      </c>
      <c r="I9" s="442"/>
    </row>
    <row r="10" spans="1:13" x14ac:dyDescent="0.25">
      <c r="A10" s="57" t="s">
        <v>130</v>
      </c>
      <c r="B10" s="55"/>
      <c r="D10" s="158"/>
      <c r="E10" s="58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E11" s="58"/>
      <c r="F11" s="428" t="s">
        <v>133</v>
      </c>
      <c r="G11" s="429"/>
      <c r="H11" s="430" t="e">
        <f>#REF!</f>
        <v>#REF!</v>
      </c>
      <c r="I11" s="431"/>
    </row>
    <row r="12" spans="1:13" x14ac:dyDescent="0.25">
      <c r="A12" s="57" t="s">
        <v>135</v>
      </c>
      <c r="B12" s="55"/>
      <c r="D12" s="143"/>
      <c r="E12" s="58"/>
      <c r="F12" s="428" t="s">
        <v>136</v>
      </c>
      <c r="G12" s="429"/>
      <c r="H12" s="430">
        <v>1745</v>
      </c>
      <c r="I12" s="431"/>
    </row>
    <row r="13" spans="1:13" x14ac:dyDescent="0.25">
      <c r="A13" s="57" t="s">
        <v>137</v>
      </c>
      <c r="B13" s="55"/>
      <c r="D13" s="143"/>
      <c r="E13" s="58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D14" s="143"/>
      <c r="E14" s="58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372</v>
      </c>
      <c r="G15" s="460"/>
      <c r="H15" s="461" t="s">
        <v>373</v>
      </c>
      <c r="I15" s="457"/>
    </row>
    <row r="16" spans="1:13" x14ac:dyDescent="0.25">
      <c r="A16" s="434" t="s">
        <v>374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>
        <f>SUM(G19*H19)</f>
        <v>0</v>
      </c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>
        <f t="shared" ref="I20:I21" si="0">SUM(G20*H20)</f>
        <v>0</v>
      </c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>
        <f t="shared" si="0"/>
        <v>0</v>
      </c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>
        <f>SUM(I19:I21)</f>
        <v>0</v>
      </c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>
        <v>1</v>
      </c>
      <c r="B25" s="407" t="s">
        <v>375</v>
      </c>
      <c r="C25" s="408"/>
      <c r="D25" s="408"/>
      <c r="E25" s="408"/>
      <c r="F25" s="409"/>
      <c r="G25" s="144">
        <v>1</v>
      </c>
      <c r="H25" s="140">
        <v>1380</v>
      </c>
      <c r="I25" s="87">
        <f>H25*G25</f>
        <v>1380</v>
      </c>
    </row>
    <row r="26" spans="1:11" x14ac:dyDescent="0.25">
      <c r="A26" s="83"/>
      <c r="B26" s="417"/>
      <c r="C26" s="418"/>
      <c r="D26" s="418"/>
      <c r="E26" s="418"/>
      <c r="F26" s="418"/>
      <c r="G26" s="146"/>
      <c r="H26" s="145"/>
      <c r="I26" s="87"/>
    </row>
    <row r="27" spans="1:11" x14ac:dyDescent="0.25">
      <c r="A27" s="83"/>
      <c r="B27" s="417"/>
      <c r="C27" s="418"/>
      <c r="D27" s="418"/>
      <c r="E27" s="418"/>
      <c r="F27" s="418"/>
      <c r="G27" s="146"/>
      <c r="H27" s="145"/>
      <c r="I27" s="87"/>
    </row>
    <row r="28" spans="1:11" x14ac:dyDescent="0.25">
      <c r="A28" s="83"/>
      <c r="B28" s="417"/>
      <c r="C28" s="418"/>
      <c r="D28" s="418"/>
      <c r="E28" s="418"/>
      <c r="F28" s="419"/>
      <c r="G28" s="146"/>
      <c r="H28" s="145"/>
      <c r="I28" s="87"/>
    </row>
    <row r="29" spans="1:11" x14ac:dyDescent="0.25">
      <c r="A29" s="83"/>
      <c r="B29" s="417"/>
      <c r="C29" s="418"/>
      <c r="D29" s="418"/>
      <c r="E29" s="418"/>
      <c r="F29" s="419"/>
      <c r="G29" s="146"/>
      <c r="H29" s="145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45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45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47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47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47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</row>
    <row r="38" spans="1:12" x14ac:dyDescent="0.25">
      <c r="A38" s="83"/>
      <c r="B38" s="458"/>
      <c r="C38" s="459"/>
      <c r="D38" s="459"/>
      <c r="E38" s="459"/>
      <c r="F38" s="459"/>
      <c r="G38" s="146"/>
      <c r="H38" s="147"/>
      <c r="I38" s="87"/>
      <c r="L38" s="88"/>
    </row>
    <row r="39" spans="1:12" x14ac:dyDescent="0.25">
      <c r="A39" s="455" t="s">
        <v>229</v>
      </c>
      <c r="B39" s="423"/>
      <c r="C39" s="423"/>
      <c r="D39" s="423"/>
      <c r="E39" s="423"/>
      <c r="F39" s="423"/>
      <c r="G39" s="423"/>
      <c r="H39" s="424"/>
      <c r="I39" s="141">
        <f>SUM(I25:I38)</f>
        <v>1380</v>
      </c>
      <c r="L39" s="88"/>
    </row>
    <row r="40" spans="1:12" x14ac:dyDescent="0.25">
      <c r="A40" s="422" t="s">
        <v>230</v>
      </c>
      <c r="B40" s="423"/>
      <c r="C40" s="423"/>
      <c r="D40" s="423"/>
      <c r="E40" s="423"/>
      <c r="F40" s="423"/>
      <c r="G40" s="423"/>
      <c r="H40" s="424"/>
      <c r="I40" s="142">
        <f>ROUND((I39*0.15),2)</f>
        <v>207</v>
      </c>
      <c r="L40" s="88"/>
    </row>
    <row r="41" spans="1:12" x14ac:dyDescent="0.25">
      <c r="A41" s="422" t="s">
        <v>231</v>
      </c>
      <c r="B41" s="423"/>
      <c r="C41" s="423"/>
      <c r="D41" s="423"/>
      <c r="E41" s="423"/>
      <c r="F41" s="423"/>
      <c r="G41" s="423"/>
      <c r="H41" s="424"/>
      <c r="I41" s="130">
        <f>I39+I40</f>
        <v>1587</v>
      </c>
    </row>
    <row r="42" spans="1:12" x14ac:dyDescent="0.25">
      <c r="A42" s="401" t="s">
        <v>163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25">
      <c r="A43" s="78" t="s">
        <v>164</v>
      </c>
      <c r="B43" s="404" t="s">
        <v>165</v>
      </c>
      <c r="C43" s="405"/>
      <c r="D43" s="406"/>
      <c r="E43" s="404" t="s">
        <v>147</v>
      </c>
      <c r="F43" s="406"/>
      <c r="G43" s="80" t="s">
        <v>149</v>
      </c>
      <c r="H43" s="81" t="s">
        <v>150</v>
      </c>
      <c r="I43" s="82" t="s">
        <v>151</v>
      </c>
    </row>
    <row r="44" spans="1:12" x14ac:dyDescent="0.25">
      <c r="A44" s="83">
        <v>1</v>
      </c>
      <c r="B44" s="425" t="s">
        <v>166</v>
      </c>
      <c r="C44" s="426"/>
      <c r="D44" s="427"/>
      <c r="E44" s="410" t="s">
        <v>167</v>
      </c>
      <c r="F44" s="411"/>
      <c r="G44" s="115"/>
      <c r="H44" s="113">
        <v>450</v>
      </c>
      <c r="I44" s="90">
        <f>SUM(G44*H44)</f>
        <v>0</v>
      </c>
    </row>
    <row r="45" spans="1:12" x14ac:dyDescent="0.25">
      <c r="A45" s="83">
        <v>2</v>
      </c>
      <c r="B45" s="395" t="s">
        <v>168</v>
      </c>
      <c r="C45" s="396"/>
      <c r="D45" s="397"/>
      <c r="E45" s="420" t="s">
        <v>167</v>
      </c>
      <c r="F45" s="421"/>
      <c r="G45" s="84"/>
      <c r="H45" s="114">
        <v>350</v>
      </c>
      <c r="I45" s="87">
        <f t="shared" ref="I45:I49" si="1">SUM(G45*H45)</f>
        <v>0</v>
      </c>
    </row>
    <row r="46" spans="1:12" x14ac:dyDescent="0.25">
      <c r="A46" s="83">
        <v>3</v>
      </c>
      <c r="B46" s="395" t="s">
        <v>169</v>
      </c>
      <c r="C46" s="396"/>
      <c r="D46" s="397"/>
      <c r="E46" s="420" t="s">
        <v>167</v>
      </c>
      <c r="F46" s="421"/>
      <c r="G46" s="84">
        <v>2</v>
      </c>
      <c r="H46" s="114">
        <v>300</v>
      </c>
      <c r="I46" s="87">
        <f t="shared" si="1"/>
        <v>600</v>
      </c>
    </row>
    <row r="47" spans="1:12" x14ac:dyDescent="0.25">
      <c r="A47" s="83">
        <v>4</v>
      </c>
      <c r="B47" s="395" t="s">
        <v>170</v>
      </c>
      <c r="C47" s="396"/>
      <c r="D47" s="397"/>
      <c r="E47" s="420" t="s">
        <v>167</v>
      </c>
      <c r="F47" s="421"/>
      <c r="G47" s="84">
        <v>2</v>
      </c>
      <c r="H47" s="114">
        <v>200</v>
      </c>
      <c r="I47" s="87">
        <f t="shared" si="1"/>
        <v>400</v>
      </c>
    </row>
    <row r="48" spans="1:12" x14ac:dyDescent="0.25">
      <c r="A48" s="83">
        <v>5</v>
      </c>
      <c r="B48" s="395" t="s">
        <v>171</v>
      </c>
      <c r="C48" s="396"/>
      <c r="D48" s="397"/>
      <c r="E48" s="420" t="s">
        <v>167</v>
      </c>
      <c r="F48" s="421"/>
      <c r="G48" s="84"/>
      <c r="H48" s="116">
        <v>200</v>
      </c>
      <c r="I48" s="87">
        <f t="shared" si="1"/>
        <v>0</v>
      </c>
    </row>
    <row r="49" spans="1:12" x14ac:dyDescent="0.25">
      <c r="A49" s="83">
        <v>6</v>
      </c>
      <c r="B49" s="395" t="s">
        <v>172</v>
      </c>
      <c r="C49" s="396"/>
      <c r="D49" s="397"/>
      <c r="E49" s="420" t="s">
        <v>167</v>
      </c>
      <c r="F49" s="421"/>
      <c r="G49" s="84"/>
      <c r="H49" s="116">
        <v>140</v>
      </c>
      <c r="I49" s="87">
        <f t="shared" si="1"/>
        <v>0</v>
      </c>
    </row>
    <row r="50" spans="1:12" x14ac:dyDescent="0.25">
      <c r="A50" s="83"/>
      <c r="B50" s="395"/>
      <c r="C50" s="396"/>
      <c r="D50" s="397"/>
      <c r="E50" s="91"/>
      <c r="F50" s="58"/>
      <c r="G50" s="58"/>
      <c r="H50" s="74"/>
      <c r="I50" s="87"/>
    </row>
    <row r="51" spans="1:12" x14ac:dyDescent="0.25">
      <c r="A51" s="72"/>
      <c r="B51" s="395"/>
      <c r="C51" s="396"/>
      <c r="D51" s="397"/>
      <c r="F51" s="58"/>
      <c r="G51" s="58"/>
      <c r="H51" s="74"/>
      <c r="I51" s="87"/>
    </row>
    <row r="52" spans="1:12" x14ac:dyDescent="0.25">
      <c r="A52" s="92"/>
      <c r="B52" s="398"/>
      <c r="C52" s="399"/>
      <c r="D52" s="400"/>
      <c r="E52" s="60"/>
      <c r="F52" s="61"/>
      <c r="G52" s="58"/>
      <c r="H52" s="76"/>
      <c r="I52" s="87"/>
    </row>
    <row r="53" spans="1:12" x14ac:dyDescent="0.25">
      <c r="A53" s="422" t="s">
        <v>173</v>
      </c>
      <c r="B53" s="423"/>
      <c r="C53" s="423"/>
      <c r="D53" s="423"/>
      <c r="E53" s="423"/>
      <c r="F53" s="423"/>
      <c r="G53" s="423"/>
      <c r="H53" s="424"/>
      <c r="I53" s="98">
        <f>SUM(I44:I52)</f>
        <v>1000</v>
      </c>
    </row>
    <row r="54" spans="1:12" x14ac:dyDescent="0.25">
      <c r="A54" s="401" t="s">
        <v>174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25">
      <c r="A55" s="78" t="s">
        <v>175</v>
      </c>
      <c r="B55" s="404" t="s">
        <v>176</v>
      </c>
      <c r="C55" s="405"/>
      <c r="D55" s="406"/>
      <c r="E55" s="404" t="s">
        <v>177</v>
      </c>
      <c r="F55" s="406"/>
      <c r="G55" s="94" t="s">
        <v>178</v>
      </c>
      <c r="H55" s="94" t="s">
        <v>150</v>
      </c>
      <c r="I55" s="95" t="s">
        <v>151</v>
      </c>
    </row>
    <row r="56" spans="1:12" x14ac:dyDescent="0.25">
      <c r="A56" s="83">
        <v>1</v>
      </c>
      <c r="B56" s="407" t="s">
        <v>376</v>
      </c>
      <c r="C56" s="408"/>
      <c r="D56" s="409"/>
      <c r="E56" s="410"/>
      <c r="F56" s="411"/>
      <c r="G56" s="84"/>
      <c r="H56" s="96"/>
      <c r="I56" s="87"/>
    </row>
    <row r="57" spans="1:12" x14ac:dyDescent="0.25">
      <c r="A57" s="83"/>
      <c r="B57" s="417" t="s">
        <v>328</v>
      </c>
      <c r="C57" s="418"/>
      <c r="D57" s="419"/>
      <c r="E57" s="420">
        <v>1</v>
      </c>
      <c r="F57" s="421"/>
      <c r="G57" s="84">
        <v>34</v>
      </c>
      <c r="H57" s="96">
        <v>5</v>
      </c>
      <c r="I57" s="87">
        <f>H57*G57</f>
        <v>170</v>
      </c>
    </row>
    <row r="58" spans="1:12" x14ac:dyDescent="0.25">
      <c r="A58" s="97"/>
      <c r="B58" s="412"/>
      <c r="C58" s="413"/>
      <c r="D58" s="414"/>
      <c r="E58" s="415"/>
      <c r="F58" s="416"/>
      <c r="G58" s="84"/>
      <c r="H58" s="96"/>
      <c r="I58" s="87"/>
    </row>
    <row r="59" spans="1:12" x14ac:dyDescent="0.25">
      <c r="A59" s="422" t="s">
        <v>181</v>
      </c>
      <c r="B59" s="423"/>
      <c r="C59" s="423"/>
      <c r="D59" s="423"/>
      <c r="E59" s="423"/>
      <c r="F59" s="423"/>
      <c r="G59" s="423"/>
      <c r="H59" s="424"/>
      <c r="I59" s="98">
        <f>SUM(I56:I58)</f>
        <v>170</v>
      </c>
    </row>
    <row r="60" spans="1:12" x14ac:dyDescent="0.25">
      <c r="A60" s="99"/>
      <c r="B60" s="100"/>
      <c r="C60" s="100"/>
      <c r="D60" s="100"/>
      <c r="E60" s="100"/>
      <c r="F60" s="101"/>
      <c r="G60" s="102"/>
      <c r="H60" s="102"/>
      <c r="I60" s="103"/>
      <c r="L60" s="55"/>
    </row>
    <row r="61" spans="1:12" x14ac:dyDescent="0.25">
      <c r="A61" s="390"/>
      <c r="B61" s="391"/>
      <c r="C61" s="391"/>
      <c r="D61" s="391"/>
      <c r="E61" s="391"/>
      <c r="F61" s="104"/>
      <c r="G61" s="394" t="s">
        <v>182</v>
      </c>
      <c r="H61" s="391"/>
      <c r="I61" s="105">
        <f>I59+I53+I41</f>
        <v>2757</v>
      </c>
    </row>
    <row r="62" spans="1:12" x14ac:dyDescent="0.25">
      <c r="A62" s="390"/>
      <c r="B62" s="391"/>
      <c r="C62" s="391"/>
      <c r="D62" s="391"/>
      <c r="E62" s="391"/>
      <c r="F62" s="58"/>
      <c r="G62" s="106"/>
      <c r="H62" s="107"/>
      <c r="I62" s="108"/>
    </row>
    <row r="63" spans="1:12" ht="15.75" thickBot="1" x14ac:dyDescent="0.3">
      <c r="A63" s="390"/>
      <c r="B63" s="391"/>
      <c r="C63" s="391"/>
      <c r="D63" s="391"/>
      <c r="E63" s="391"/>
      <c r="F63" s="58"/>
      <c r="G63" s="444" t="s">
        <v>183</v>
      </c>
      <c r="H63" s="445"/>
      <c r="I63" s="117">
        <f>I61+I62</f>
        <v>2757</v>
      </c>
    </row>
    <row r="64" spans="1:12" ht="16.5" thickTop="1" thickBot="1" x14ac:dyDescent="0.3">
      <c r="A64" s="109"/>
      <c r="B64" s="110"/>
      <c r="C64" s="392"/>
      <c r="D64" s="393"/>
      <c r="E64" s="393"/>
      <c r="F64" s="393"/>
      <c r="G64" s="111"/>
      <c r="H64" s="111"/>
      <c r="I64" s="112"/>
    </row>
    <row r="66" spans="1:2" x14ac:dyDescent="0.25">
      <c r="A66" s="55"/>
      <c r="B66" s="55"/>
    </row>
  </sheetData>
  <mergeCells count="78"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A41:H41"/>
    <mergeCell ref="A42:I42"/>
    <mergeCell ref="B43:D43"/>
    <mergeCell ref="E43:F43"/>
    <mergeCell ref="B44:D44"/>
    <mergeCell ref="E44:F44"/>
    <mergeCell ref="A40:H40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B38:F38"/>
    <mergeCell ref="A39:H39"/>
    <mergeCell ref="B28:F28"/>
    <mergeCell ref="A17:I17"/>
    <mergeCell ref="B18:D18"/>
    <mergeCell ref="B19:D19"/>
    <mergeCell ref="B20:D20"/>
    <mergeCell ref="B21:D21"/>
    <mergeCell ref="A22:H22"/>
    <mergeCell ref="A23:I23"/>
    <mergeCell ref="B24:F24"/>
    <mergeCell ref="B25:F25"/>
    <mergeCell ref="B26:F26"/>
    <mergeCell ref="B27:F27"/>
    <mergeCell ref="A16:I16"/>
    <mergeCell ref="F15:G15"/>
    <mergeCell ref="H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M66"/>
  <sheetViews>
    <sheetView topLeftCell="A31" workbookViewId="0">
      <selection activeCell="M56" sqref="M5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 t="e">
        <f>#REF!</f>
        <v>#REF!</v>
      </c>
      <c r="I9" s="442"/>
    </row>
    <row r="10" spans="1:13" x14ac:dyDescent="0.25">
      <c r="A10" s="57" t="s">
        <v>130</v>
      </c>
      <c r="B10" s="55"/>
      <c r="D10" s="158"/>
      <c r="E10" s="58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E11" s="58"/>
      <c r="F11" s="428" t="s">
        <v>133</v>
      </c>
      <c r="G11" s="429"/>
      <c r="H11" s="430" t="e">
        <f>#REF!</f>
        <v>#REF!</v>
      </c>
      <c r="I11" s="431"/>
    </row>
    <row r="12" spans="1:13" x14ac:dyDescent="0.25">
      <c r="A12" s="57" t="s">
        <v>135</v>
      </c>
      <c r="B12" s="55"/>
      <c r="D12" s="143"/>
      <c r="E12" s="58"/>
      <c r="F12" s="428" t="s">
        <v>136</v>
      </c>
      <c r="G12" s="429"/>
      <c r="H12" s="430">
        <v>1814</v>
      </c>
      <c r="I12" s="431"/>
    </row>
    <row r="13" spans="1:13" x14ac:dyDescent="0.25">
      <c r="A13" s="57" t="s">
        <v>137</v>
      </c>
      <c r="B13" s="55"/>
      <c r="D13" s="143"/>
      <c r="E13" s="58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D14" s="143"/>
      <c r="E14" s="58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372</v>
      </c>
      <c r="G15" s="460"/>
      <c r="H15" s="461" t="s">
        <v>377</v>
      </c>
      <c r="I15" s="457"/>
    </row>
    <row r="16" spans="1:13" x14ac:dyDescent="0.25">
      <c r="A16" s="434" t="s">
        <v>378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>
        <f>SUM(G19*H19)</f>
        <v>0</v>
      </c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>
        <f t="shared" ref="I20:I21" si="0">SUM(G20*H20)</f>
        <v>0</v>
      </c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>
        <f t="shared" si="0"/>
        <v>0</v>
      </c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>
        <f>SUM(I19:I21)</f>
        <v>0</v>
      </c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/>
      <c r="B25" s="407"/>
      <c r="C25" s="408"/>
      <c r="D25" s="408"/>
      <c r="E25" s="408"/>
      <c r="F25" s="409"/>
      <c r="G25" s="144"/>
      <c r="H25" s="140"/>
      <c r="I25" s="87"/>
    </row>
    <row r="26" spans="1:11" x14ac:dyDescent="0.25">
      <c r="A26" s="83"/>
      <c r="B26" s="417"/>
      <c r="C26" s="418"/>
      <c r="D26" s="418"/>
      <c r="E26" s="418"/>
      <c r="F26" s="418"/>
      <c r="G26" s="146"/>
      <c r="H26" s="145"/>
      <c r="I26" s="87"/>
    </row>
    <row r="27" spans="1:11" x14ac:dyDescent="0.25">
      <c r="A27" s="83"/>
      <c r="B27" s="417"/>
      <c r="C27" s="418"/>
      <c r="D27" s="418"/>
      <c r="E27" s="418"/>
      <c r="F27" s="418"/>
      <c r="G27" s="146"/>
      <c r="H27" s="145"/>
      <c r="I27" s="87"/>
    </row>
    <row r="28" spans="1:11" x14ac:dyDescent="0.25">
      <c r="A28" s="83"/>
      <c r="B28" s="417"/>
      <c r="C28" s="418"/>
      <c r="D28" s="418"/>
      <c r="E28" s="418"/>
      <c r="F28" s="419"/>
      <c r="G28" s="146"/>
      <c r="H28" s="145"/>
      <c r="I28" s="87"/>
    </row>
    <row r="29" spans="1:11" x14ac:dyDescent="0.25">
      <c r="A29" s="83"/>
      <c r="B29" s="417"/>
      <c r="C29" s="418"/>
      <c r="D29" s="418"/>
      <c r="E29" s="418"/>
      <c r="F29" s="419"/>
      <c r="G29" s="146"/>
      <c r="H29" s="145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45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45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47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47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47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</row>
    <row r="38" spans="1:12" x14ac:dyDescent="0.25">
      <c r="A38" s="83"/>
      <c r="B38" s="458"/>
      <c r="C38" s="459"/>
      <c r="D38" s="459"/>
      <c r="E38" s="459"/>
      <c r="F38" s="459"/>
      <c r="G38" s="146"/>
      <c r="H38" s="147"/>
      <c r="I38" s="87"/>
      <c r="L38" s="88"/>
    </row>
    <row r="39" spans="1:12" x14ac:dyDescent="0.25">
      <c r="A39" s="455" t="s">
        <v>229</v>
      </c>
      <c r="B39" s="423"/>
      <c r="C39" s="423"/>
      <c r="D39" s="423"/>
      <c r="E39" s="423"/>
      <c r="F39" s="423"/>
      <c r="G39" s="423"/>
      <c r="H39" s="424"/>
      <c r="I39" s="141">
        <f>SUM(I25:I38)</f>
        <v>0</v>
      </c>
      <c r="L39" s="88"/>
    </row>
    <row r="40" spans="1:12" x14ac:dyDescent="0.25">
      <c r="A40" s="422" t="s">
        <v>230</v>
      </c>
      <c r="B40" s="423"/>
      <c r="C40" s="423"/>
      <c r="D40" s="423"/>
      <c r="E40" s="423"/>
      <c r="F40" s="423"/>
      <c r="G40" s="423"/>
      <c r="H40" s="424"/>
      <c r="I40" s="142">
        <f>ROUND((I39*0.15),2)</f>
        <v>0</v>
      </c>
      <c r="L40" s="88"/>
    </row>
    <row r="41" spans="1:12" x14ac:dyDescent="0.25">
      <c r="A41" s="422" t="s">
        <v>231</v>
      </c>
      <c r="B41" s="423"/>
      <c r="C41" s="423"/>
      <c r="D41" s="423"/>
      <c r="E41" s="423"/>
      <c r="F41" s="423"/>
      <c r="G41" s="423"/>
      <c r="H41" s="424"/>
      <c r="I41" s="130">
        <f>I39+I40</f>
        <v>0</v>
      </c>
    </row>
    <row r="42" spans="1:12" x14ac:dyDescent="0.25">
      <c r="A42" s="401" t="s">
        <v>163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25">
      <c r="A43" s="78" t="s">
        <v>164</v>
      </c>
      <c r="B43" s="404" t="s">
        <v>165</v>
      </c>
      <c r="C43" s="405"/>
      <c r="D43" s="406"/>
      <c r="E43" s="404" t="s">
        <v>147</v>
      </c>
      <c r="F43" s="406"/>
      <c r="G43" s="80" t="s">
        <v>149</v>
      </c>
      <c r="H43" s="81" t="s">
        <v>150</v>
      </c>
      <c r="I43" s="82" t="s">
        <v>151</v>
      </c>
    </row>
    <row r="44" spans="1:12" x14ac:dyDescent="0.25">
      <c r="A44" s="83">
        <v>1</v>
      </c>
      <c r="B44" s="425" t="s">
        <v>166</v>
      </c>
      <c r="C44" s="426"/>
      <c r="D44" s="427"/>
      <c r="E44" s="410" t="s">
        <v>167</v>
      </c>
      <c r="F44" s="411"/>
      <c r="G44" s="115"/>
      <c r="H44" s="113">
        <v>450</v>
      </c>
      <c r="I44" s="90">
        <f>SUM(G44*H44)</f>
        <v>0</v>
      </c>
    </row>
    <row r="45" spans="1:12" x14ac:dyDescent="0.25">
      <c r="A45" s="83">
        <v>2</v>
      </c>
      <c r="B45" s="395" t="s">
        <v>168</v>
      </c>
      <c r="C45" s="396"/>
      <c r="D45" s="397"/>
      <c r="E45" s="420" t="s">
        <v>167</v>
      </c>
      <c r="F45" s="421"/>
      <c r="G45" s="84"/>
      <c r="H45" s="114">
        <v>350</v>
      </c>
      <c r="I45" s="87">
        <f t="shared" ref="I45:I49" si="1">SUM(G45*H45)</f>
        <v>0</v>
      </c>
    </row>
    <row r="46" spans="1:12" x14ac:dyDescent="0.25">
      <c r="A46" s="83">
        <v>3</v>
      </c>
      <c r="B46" s="395" t="s">
        <v>169</v>
      </c>
      <c r="C46" s="396"/>
      <c r="D46" s="397"/>
      <c r="E46" s="420" t="s">
        <v>167</v>
      </c>
      <c r="F46" s="421"/>
      <c r="G46" s="84">
        <v>4</v>
      </c>
      <c r="H46" s="114">
        <v>300</v>
      </c>
      <c r="I46" s="87">
        <f t="shared" si="1"/>
        <v>1200</v>
      </c>
    </row>
    <row r="47" spans="1:12" x14ac:dyDescent="0.25">
      <c r="A47" s="83">
        <v>4</v>
      </c>
      <c r="B47" s="395" t="s">
        <v>170</v>
      </c>
      <c r="C47" s="396"/>
      <c r="D47" s="397"/>
      <c r="E47" s="420" t="s">
        <v>167</v>
      </c>
      <c r="F47" s="421"/>
      <c r="G47" s="84">
        <v>4</v>
      </c>
      <c r="H47" s="114">
        <v>200</v>
      </c>
      <c r="I47" s="87">
        <f t="shared" si="1"/>
        <v>800</v>
      </c>
    </row>
    <row r="48" spans="1:12" x14ac:dyDescent="0.25">
      <c r="A48" s="83">
        <v>5</v>
      </c>
      <c r="B48" s="395" t="s">
        <v>171</v>
      </c>
      <c r="C48" s="396"/>
      <c r="D48" s="397"/>
      <c r="E48" s="420" t="s">
        <v>167</v>
      </c>
      <c r="F48" s="421"/>
      <c r="G48" s="84"/>
      <c r="H48" s="116">
        <v>200</v>
      </c>
      <c r="I48" s="87">
        <f t="shared" si="1"/>
        <v>0</v>
      </c>
    </row>
    <row r="49" spans="1:12" x14ac:dyDescent="0.25">
      <c r="A49" s="83">
        <v>6</v>
      </c>
      <c r="B49" s="395" t="s">
        <v>172</v>
      </c>
      <c r="C49" s="396"/>
      <c r="D49" s="397"/>
      <c r="E49" s="420" t="s">
        <v>167</v>
      </c>
      <c r="F49" s="421"/>
      <c r="G49" s="84"/>
      <c r="H49" s="116">
        <v>140</v>
      </c>
      <c r="I49" s="87">
        <f t="shared" si="1"/>
        <v>0</v>
      </c>
    </row>
    <row r="50" spans="1:12" x14ac:dyDescent="0.25">
      <c r="A50" s="83"/>
      <c r="B50" s="395"/>
      <c r="C50" s="396"/>
      <c r="D50" s="397"/>
      <c r="E50" s="91"/>
      <c r="F50" s="58"/>
      <c r="G50" s="58"/>
      <c r="H50" s="74"/>
      <c r="I50" s="87"/>
    </row>
    <row r="51" spans="1:12" x14ac:dyDescent="0.25">
      <c r="A51" s="72"/>
      <c r="B51" s="395"/>
      <c r="C51" s="396"/>
      <c r="D51" s="397"/>
      <c r="F51" s="58"/>
      <c r="G51" s="58"/>
      <c r="H51" s="74"/>
      <c r="I51" s="87"/>
    </row>
    <row r="52" spans="1:12" x14ac:dyDescent="0.25">
      <c r="A52" s="92"/>
      <c r="B52" s="398"/>
      <c r="C52" s="399"/>
      <c r="D52" s="400"/>
      <c r="E52" s="60"/>
      <c r="F52" s="61"/>
      <c r="G52" s="58"/>
      <c r="H52" s="76"/>
      <c r="I52" s="87"/>
    </row>
    <row r="53" spans="1:12" x14ac:dyDescent="0.25">
      <c r="A53" s="422" t="s">
        <v>173</v>
      </c>
      <c r="B53" s="423"/>
      <c r="C53" s="423"/>
      <c r="D53" s="423"/>
      <c r="E53" s="423"/>
      <c r="F53" s="423"/>
      <c r="G53" s="423"/>
      <c r="H53" s="424"/>
      <c r="I53" s="98">
        <f>SUM(I44:I52)</f>
        <v>2000</v>
      </c>
    </row>
    <row r="54" spans="1:12" x14ac:dyDescent="0.25">
      <c r="A54" s="401" t="s">
        <v>174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25">
      <c r="A55" s="78" t="s">
        <v>175</v>
      </c>
      <c r="B55" s="404" t="s">
        <v>176</v>
      </c>
      <c r="C55" s="405"/>
      <c r="D55" s="406"/>
      <c r="E55" s="404" t="s">
        <v>177</v>
      </c>
      <c r="F55" s="406"/>
      <c r="G55" s="94" t="s">
        <v>178</v>
      </c>
      <c r="H55" s="94" t="s">
        <v>150</v>
      </c>
      <c r="I55" s="95" t="s">
        <v>151</v>
      </c>
    </row>
    <row r="56" spans="1:12" x14ac:dyDescent="0.25">
      <c r="A56" s="83">
        <v>1</v>
      </c>
      <c r="B56" s="407" t="s">
        <v>379</v>
      </c>
      <c r="C56" s="408"/>
      <c r="D56" s="409"/>
      <c r="E56" s="410"/>
      <c r="F56" s="411"/>
      <c r="G56" s="84"/>
      <c r="H56" s="96"/>
      <c r="I56" s="87"/>
    </row>
    <row r="57" spans="1:12" x14ac:dyDescent="0.25">
      <c r="A57" s="83"/>
      <c r="B57" s="417" t="s">
        <v>328</v>
      </c>
      <c r="C57" s="418"/>
      <c r="D57" s="419"/>
      <c r="E57" s="420">
        <v>1</v>
      </c>
      <c r="F57" s="421"/>
      <c r="G57" s="84">
        <v>66.400000000000006</v>
      </c>
      <c r="H57" s="96">
        <v>5</v>
      </c>
      <c r="I57" s="87">
        <f>H57*G57</f>
        <v>332</v>
      </c>
    </row>
    <row r="58" spans="1:12" x14ac:dyDescent="0.25">
      <c r="A58" s="97"/>
      <c r="B58" s="412"/>
      <c r="C58" s="413"/>
      <c r="D58" s="414"/>
      <c r="E58" s="415"/>
      <c r="F58" s="416"/>
      <c r="G58" s="84"/>
      <c r="H58" s="96"/>
      <c r="I58" s="87"/>
    </row>
    <row r="59" spans="1:12" x14ac:dyDescent="0.25">
      <c r="A59" s="422" t="s">
        <v>181</v>
      </c>
      <c r="B59" s="423"/>
      <c r="C59" s="423"/>
      <c r="D59" s="423"/>
      <c r="E59" s="423"/>
      <c r="F59" s="423"/>
      <c r="G59" s="423"/>
      <c r="H59" s="424"/>
      <c r="I59" s="98">
        <f>SUM(I56:I58)</f>
        <v>332</v>
      </c>
    </row>
    <row r="60" spans="1:12" x14ac:dyDescent="0.25">
      <c r="A60" s="99"/>
      <c r="B60" s="100"/>
      <c r="C60" s="100"/>
      <c r="D60" s="100"/>
      <c r="E60" s="100"/>
      <c r="F60" s="101"/>
      <c r="G60" s="102"/>
      <c r="H60" s="102"/>
      <c r="I60" s="103"/>
      <c r="L60" s="55"/>
    </row>
    <row r="61" spans="1:12" x14ac:dyDescent="0.25">
      <c r="A61" s="390"/>
      <c r="B61" s="391"/>
      <c r="C61" s="391"/>
      <c r="D61" s="391"/>
      <c r="E61" s="391"/>
      <c r="F61" s="104"/>
      <c r="G61" s="394" t="s">
        <v>182</v>
      </c>
      <c r="H61" s="391"/>
      <c r="I61" s="105">
        <f>I59+I53+I41</f>
        <v>2332</v>
      </c>
    </row>
    <row r="62" spans="1:12" x14ac:dyDescent="0.25">
      <c r="A62" s="390"/>
      <c r="B62" s="391"/>
      <c r="C62" s="391"/>
      <c r="D62" s="391"/>
      <c r="E62" s="391"/>
      <c r="F62" s="58"/>
      <c r="G62" s="106"/>
      <c r="H62" s="107"/>
      <c r="I62" s="108"/>
    </row>
    <row r="63" spans="1:12" ht="15.75" thickBot="1" x14ac:dyDescent="0.3">
      <c r="A63" s="390"/>
      <c r="B63" s="391"/>
      <c r="C63" s="391"/>
      <c r="D63" s="391"/>
      <c r="E63" s="391"/>
      <c r="F63" s="58"/>
      <c r="G63" s="444" t="s">
        <v>183</v>
      </c>
      <c r="H63" s="445"/>
      <c r="I63" s="117">
        <f>I61+I62</f>
        <v>2332</v>
      </c>
    </row>
    <row r="64" spans="1:12" ht="16.5" thickTop="1" thickBot="1" x14ac:dyDescent="0.3">
      <c r="A64" s="109"/>
      <c r="B64" s="110"/>
      <c r="C64" s="392"/>
      <c r="D64" s="393"/>
      <c r="E64" s="393"/>
      <c r="F64" s="393"/>
      <c r="G64" s="111"/>
      <c r="H64" s="111"/>
      <c r="I64" s="112"/>
    </row>
    <row r="66" spans="1:2" x14ac:dyDescent="0.25">
      <c r="A66" s="55"/>
      <c r="B66" s="55"/>
    </row>
  </sheetData>
  <mergeCells count="78"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M66"/>
  <sheetViews>
    <sheetView topLeftCell="A22" workbookViewId="0">
      <selection activeCell="M56" sqref="M5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 t="e">
        <f>#REF!</f>
        <v>#REF!</v>
      </c>
      <c r="I9" s="442"/>
    </row>
    <row r="10" spans="1:13" x14ac:dyDescent="0.25">
      <c r="A10" s="57" t="s">
        <v>130</v>
      </c>
      <c r="B10" s="55"/>
      <c r="D10" s="158"/>
      <c r="E10" s="58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E11" s="58"/>
      <c r="F11" s="428" t="s">
        <v>133</v>
      </c>
      <c r="G11" s="429"/>
      <c r="H11" s="430" t="e">
        <f>#REF!</f>
        <v>#REF!</v>
      </c>
      <c r="I11" s="431"/>
    </row>
    <row r="12" spans="1:13" x14ac:dyDescent="0.25">
      <c r="A12" s="57" t="s">
        <v>135</v>
      </c>
      <c r="B12" s="55"/>
      <c r="D12" s="143"/>
      <c r="E12" s="58"/>
      <c r="F12" s="428" t="s">
        <v>136</v>
      </c>
      <c r="G12" s="429"/>
      <c r="H12" s="430">
        <v>2592</v>
      </c>
      <c r="I12" s="431"/>
    </row>
    <row r="13" spans="1:13" x14ac:dyDescent="0.25">
      <c r="A13" s="57" t="s">
        <v>137</v>
      </c>
      <c r="B13" s="55"/>
      <c r="D13" s="143"/>
      <c r="E13" s="58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D14" s="143"/>
      <c r="E14" s="58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372</v>
      </c>
      <c r="G15" s="460"/>
      <c r="H15" s="461" t="s">
        <v>380</v>
      </c>
      <c r="I15" s="457"/>
    </row>
    <row r="16" spans="1:13" x14ac:dyDescent="0.25">
      <c r="A16" s="434" t="s">
        <v>381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>
        <f>SUM(G19*H19)</f>
        <v>0</v>
      </c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>
        <f t="shared" ref="I20:I21" si="0">SUM(G20*H20)</f>
        <v>0</v>
      </c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>
        <f t="shared" si="0"/>
        <v>0</v>
      </c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>
        <f>SUM(I19:I21)</f>
        <v>0</v>
      </c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>
        <v>1</v>
      </c>
      <c r="B25" s="407" t="s">
        <v>382</v>
      </c>
      <c r="C25" s="408"/>
      <c r="D25" s="408"/>
      <c r="E25" s="408"/>
      <c r="F25" s="409"/>
      <c r="G25" s="144">
        <v>1</v>
      </c>
      <c r="H25" s="140">
        <v>1850</v>
      </c>
      <c r="I25" s="87">
        <f>H25*G25</f>
        <v>1850</v>
      </c>
    </row>
    <row r="26" spans="1:11" x14ac:dyDescent="0.25">
      <c r="A26" s="83">
        <v>2</v>
      </c>
      <c r="B26" s="417" t="s">
        <v>383</v>
      </c>
      <c r="C26" s="418"/>
      <c r="D26" s="418"/>
      <c r="E26" s="418"/>
      <c r="F26" s="418"/>
      <c r="G26" s="146">
        <v>1</v>
      </c>
      <c r="H26" s="145">
        <v>390</v>
      </c>
      <c r="I26" s="87">
        <f>H26*G26</f>
        <v>390</v>
      </c>
    </row>
    <row r="27" spans="1:11" x14ac:dyDescent="0.25">
      <c r="A27" s="83"/>
      <c r="B27" s="417"/>
      <c r="C27" s="418"/>
      <c r="D27" s="418"/>
      <c r="E27" s="418"/>
      <c r="F27" s="418"/>
      <c r="G27" s="146"/>
      <c r="H27" s="145"/>
      <c r="I27" s="87"/>
    </row>
    <row r="28" spans="1:11" x14ac:dyDescent="0.25">
      <c r="A28" s="83"/>
      <c r="B28" s="417"/>
      <c r="C28" s="418"/>
      <c r="D28" s="418"/>
      <c r="E28" s="418"/>
      <c r="F28" s="419"/>
      <c r="G28" s="146"/>
      <c r="H28" s="145"/>
      <c r="I28" s="87"/>
    </row>
    <row r="29" spans="1:11" x14ac:dyDescent="0.25">
      <c r="A29" s="83"/>
      <c r="B29" s="417"/>
      <c r="C29" s="418"/>
      <c r="D29" s="418"/>
      <c r="E29" s="418"/>
      <c r="F29" s="419"/>
      <c r="G29" s="146"/>
      <c r="H29" s="145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45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45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47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47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47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</row>
    <row r="38" spans="1:12" x14ac:dyDescent="0.25">
      <c r="A38" s="83"/>
      <c r="B38" s="458"/>
      <c r="C38" s="459"/>
      <c r="D38" s="459"/>
      <c r="E38" s="459"/>
      <c r="F38" s="459"/>
      <c r="G38" s="146"/>
      <c r="H38" s="147"/>
      <c r="I38" s="87"/>
      <c r="L38" s="88"/>
    </row>
    <row r="39" spans="1:12" x14ac:dyDescent="0.25">
      <c r="A39" s="455" t="s">
        <v>229</v>
      </c>
      <c r="B39" s="423"/>
      <c r="C39" s="423"/>
      <c r="D39" s="423"/>
      <c r="E39" s="423"/>
      <c r="F39" s="423"/>
      <c r="G39" s="423"/>
      <c r="H39" s="424"/>
      <c r="I39" s="141">
        <f>SUM(I25:I38)</f>
        <v>2240</v>
      </c>
      <c r="L39" s="88"/>
    </row>
    <row r="40" spans="1:12" x14ac:dyDescent="0.25">
      <c r="A40" s="422" t="s">
        <v>230</v>
      </c>
      <c r="B40" s="423"/>
      <c r="C40" s="423"/>
      <c r="D40" s="423"/>
      <c r="E40" s="423"/>
      <c r="F40" s="423"/>
      <c r="G40" s="423"/>
      <c r="H40" s="424"/>
      <c r="I40" s="142">
        <f>ROUND((I39*0.15),2)</f>
        <v>336</v>
      </c>
      <c r="L40" s="88"/>
    </row>
    <row r="41" spans="1:12" x14ac:dyDescent="0.25">
      <c r="A41" s="422" t="s">
        <v>231</v>
      </c>
      <c r="B41" s="423"/>
      <c r="C41" s="423"/>
      <c r="D41" s="423"/>
      <c r="E41" s="423"/>
      <c r="F41" s="423"/>
      <c r="G41" s="423"/>
      <c r="H41" s="424"/>
      <c r="I41" s="130">
        <f>I39+I40</f>
        <v>2576</v>
      </c>
    </row>
    <row r="42" spans="1:12" x14ac:dyDescent="0.25">
      <c r="A42" s="401" t="s">
        <v>163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25">
      <c r="A43" s="78" t="s">
        <v>164</v>
      </c>
      <c r="B43" s="404" t="s">
        <v>165</v>
      </c>
      <c r="C43" s="405"/>
      <c r="D43" s="406"/>
      <c r="E43" s="404" t="s">
        <v>147</v>
      </c>
      <c r="F43" s="406"/>
      <c r="G43" s="80" t="s">
        <v>149</v>
      </c>
      <c r="H43" s="81" t="s">
        <v>150</v>
      </c>
      <c r="I43" s="82" t="s">
        <v>151</v>
      </c>
    </row>
    <row r="44" spans="1:12" x14ac:dyDescent="0.25">
      <c r="A44" s="83">
        <v>1</v>
      </c>
      <c r="B44" s="425" t="s">
        <v>166</v>
      </c>
      <c r="C44" s="426"/>
      <c r="D44" s="427"/>
      <c r="E44" s="410" t="s">
        <v>167</v>
      </c>
      <c r="F44" s="411"/>
      <c r="G44" s="115"/>
      <c r="H44" s="113">
        <v>450</v>
      </c>
      <c r="I44" s="90">
        <f>SUM(G44*H44)</f>
        <v>0</v>
      </c>
    </row>
    <row r="45" spans="1:12" x14ac:dyDescent="0.25">
      <c r="A45" s="83">
        <v>2</v>
      </c>
      <c r="B45" s="395" t="s">
        <v>168</v>
      </c>
      <c r="C45" s="396"/>
      <c r="D45" s="397"/>
      <c r="E45" s="420" t="s">
        <v>167</v>
      </c>
      <c r="F45" s="421"/>
      <c r="G45" s="84"/>
      <c r="H45" s="114">
        <v>350</v>
      </c>
      <c r="I45" s="87">
        <f t="shared" ref="I45:I49" si="1">SUM(G45*H45)</f>
        <v>0</v>
      </c>
    </row>
    <row r="46" spans="1:12" x14ac:dyDescent="0.25">
      <c r="A46" s="83">
        <v>3</v>
      </c>
      <c r="B46" s="395" t="s">
        <v>169</v>
      </c>
      <c r="C46" s="396"/>
      <c r="D46" s="397"/>
      <c r="E46" s="420" t="s">
        <v>167</v>
      </c>
      <c r="F46" s="421"/>
      <c r="G46" s="84">
        <v>4.5</v>
      </c>
      <c r="H46" s="114">
        <v>300</v>
      </c>
      <c r="I46" s="87">
        <f t="shared" si="1"/>
        <v>1350</v>
      </c>
    </row>
    <row r="47" spans="1:12" x14ac:dyDescent="0.25">
      <c r="A47" s="83">
        <v>4</v>
      </c>
      <c r="B47" s="395" t="s">
        <v>170</v>
      </c>
      <c r="C47" s="396"/>
      <c r="D47" s="397"/>
      <c r="E47" s="420" t="s">
        <v>167</v>
      </c>
      <c r="F47" s="421"/>
      <c r="G47" s="84">
        <v>4.5</v>
      </c>
      <c r="H47" s="114">
        <v>200</v>
      </c>
      <c r="I47" s="87">
        <f t="shared" si="1"/>
        <v>900</v>
      </c>
    </row>
    <row r="48" spans="1:12" x14ac:dyDescent="0.25">
      <c r="A48" s="83">
        <v>5</v>
      </c>
      <c r="B48" s="395" t="s">
        <v>171</v>
      </c>
      <c r="C48" s="396"/>
      <c r="D48" s="397"/>
      <c r="E48" s="420" t="s">
        <v>167</v>
      </c>
      <c r="F48" s="421"/>
      <c r="G48" s="84"/>
      <c r="H48" s="116">
        <v>200</v>
      </c>
      <c r="I48" s="87">
        <f t="shared" si="1"/>
        <v>0</v>
      </c>
    </row>
    <row r="49" spans="1:12" x14ac:dyDescent="0.25">
      <c r="A49" s="83">
        <v>6</v>
      </c>
      <c r="B49" s="395" t="s">
        <v>172</v>
      </c>
      <c r="C49" s="396"/>
      <c r="D49" s="397"/>
      <c r="E49" s="420" t="s">
        <v>167</v>
      </c>
      <c r="F49" s="421"/>
      <c r="G49" s="84"/>
      <c r="H49" s="116">
        <v>140</v>
      </c>
      <c r="I49" s="87">
        <f t="shared" si="1"/>
        <v>0</v>
      </c>
    </row>
    <row r="50" spans="1:12" x14ac:dyDescent="0.25">
      <c r="A50" s="83"/>
      <c r="B50" s="395"/>
      <c r="C50" s="396"/>
      <c r="D50" s="397"/>
      <c r="E50" s="91"/>
      <c r="F50" s="58"/>
      <c r="G50" s="58"/>
      <c r="H50" s="74"/>
      <c r="I50" s="87"/>
    </row>
    <row r="51" spans="1:12" x14ac:dyDescent="0.25">
      <c r="A51" s="72"/>
      <c r="B51" s="395"/>
      <c r="C51" s="396"/>
      <c r="D51" s="397"/>
      <c r="F51" s="58"/>
      <c r="G51" s="58"/>
      <c r="H51" s="74"/>
      <c r="I51" s="87"/>
    </row>
    <row r="52" spans="1:12" x14ac:dyDescent="0.25">
      <c r="A52" s="92"/>
      <c r="B52" s="398"/>
      <c r="C52" s="399"/>
      <c r="D52" s="400"/>
      <c r="E52" s="60"/>
      <c r="F52" s="61"/>
      <c r="G52" s="58"/>
      <c r="H52" s="76"/>
      <c r="I52" s="87"/>
    </row>
    <row r="53" spans="1:12" x14ac:dyDescent="0.25">
      <c r="A53" s="422" t="s">
        <v>173</v>
      </c>
      <c r="B53" s="423"/>
      <c r="C53" s="423"/>
      <c r="D53" s="423"/>
      <c r="E53" s="423"/>
      <c r="F53" s="423"/>
      <c r="G53" s="423"/>
      <c r="H53" s="424"/>
      <c r="I53" s="98">
        <f>SUM(I44:I52)</f>
        <v>2250</v>
      </c>
    </row>
    <row r="54" spans="1:12" x14ac:dyDescent="0.25">
      <c r="A54" s="401" t="s">
        <v>174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25">
      <c r="A55" s="78" t="s">
        <v>175</v>
      </c>
      <c r="B55" s="404" t="s">
        <v>176</v>
      </c>
      <c r="C55" s="405"/>
      <c r="D55" s="406"/>
      <c r="E55" s="404" t="s">
        <v>177</v>
      </c>
      <c r="F55" s="406"/>
      <c r="G55" s="94" t="s">
        <v>178</v>
      </c>
      <c r="H55" s="94" t="s">
        <v>150</v>
      </c>
      <c r="I55" s="95" t="s">
        <v>151</v>
      </c>
    </row>
    <row r="56" spans="1:12" x14ac:dyDescent="0.25">
      <c r="A56" s="83">
        <v>1</v>
      </c>
      <c r="B56" s="407" t="s">
        <v>384</v>
      </c>
      <c r="C56" s="408"/>
      <c r="D56" s="409"/>
      <c r="E56" s="410"/>
      <c r="F56" s="411"/>
      <c r="G56" s="84"/>
      <c r="H56" s="96"/>
      <c r="I56" s="87"/>
    </row>
    <row r="57" spans="1:12" x14ac:dyDescent="0.25">
      <c r="A57" s="83"/>
      <c r="B57" s="417" t="s">
        <v>328</v>
      </c>
      <c r="C57" s="418"/>
      <c r="D57" s="419"/>
      <c r="E57" s="420">
        <v>1</v>
      </c>
      <c r="F57" s="421"/>
      <c r="G57" s="84">
        <v>39.200000000000003</v>
      </c>
      <c r="H57" s="96">
        <v>5</v>
      </c>
      <c r="I57" s="87">
        <f>H57*G57</f>
        <v>196</v>
      </c>
    </row>
    <row r="58" spans="1:12" x14ac:dyDescent="0.25">
      <c r="A58" s="97"/>
      <c r="B58" s="412"/>
      <c r="C58" s="413"/>
      <c r="D58" s="414"/>
      <c r="E58" s="415"/>
      <c r="F58" s="416"/>
      <c r="G58" s="84"/>
      <c r="H58" s="96"/>
      <c r="I58" s="87"/>
    </row>
    <row r="59" spans="1:12" x14ac:dyDescent="0.25">
      <c r="A59" s="422" t="s">
        <v>181</v>
      </c>
      <c r="B59" s="423"/>
      <c r="C59" s="423"/>
      <c r="D59" s="423"/>
      <c r="E59" s="423"/>
      <c r="F59" s="423"/>
      <c r="G59" s="423"/>
      <c r="H59" s="424"/>
      <c r="I59" s="98">
        <f>SUM(I56:I58)</f>
        <v>196</v>
      </c>
    </row>
    <row r="60" spans="1:12" x14ac:dyDescent="0.25">
      <c r="A60" s="99"/>
      <c r="B60" s="100"/>
      <c r="C60" s="100"/>
      <c r="D60" s="100"/>
      <c r="E60" s="100"/>
      <c r="F60" s="101"/>
      <c r="G60" s="102"/>
      <c r="H60" s="102"/>
      <c r="I60" s="103"/>
      <c r="L60" s="55"/>
    </row>
    <row r="61" spans="1:12" x14ac:dyDescent="0.25">
      <c r="A61" s="390"/>
      <c r="B61" s="391"/>
      <c r="C61" s="391"/>
      <c r="D61" s="391"/>
      <c r="E61" s="391"/>
      <c r="F61" s="104"/>
      <c r="G61" s="394" t="s">
        <v>182</v>
      </c>
      <c r="H61" s="391"/>
      <c r="I61" s="105">
        <f>I59+I53+I41</f>
        <v>5022</v>
      </c>
    </row>
    <row r="62" spans="1:12" x14ac:dyDescent="0.25">
      <c r="A62" s="390"/>
      <c r="B62" s="391"/>
      <c r="C62" s="391"/>
      <c r="D62" s="391"/>
      <c r="E62" s="391"/>
      <c r="F62" s="58"/>
      <c r="G62" s="106"/>
      <c r="H62" s="107"/>
      <c r="I62" s="108"/>
    </row>
    <row r="63" spans="1:12" ht="15.75" thickBot="1" x14ac:dyDescent="0.3">
      <c r="A63" s="390"/>
      <c r="B63" s="391"/>
      <c r="C63" s="391"/>
      <c r="D63" s="391"/>
      <c r="E63" s="391"/>
      <c r="F63" s="58"/>
      <c r="G63" s="444" t="s">
        <v>183</v>
      </c>
      <c r="H63" s="445"/>
      <c r="I63" s="117">
        <f>I61+I62</f>
        <v>5022</v>
      </c>
    </row>
    <row r="64" spans="1:12" ht="16.5" thickTop="1" thickBot="1" x14ac:dyDescent="0.3">
      <c r="A64" s="109"/>
      <c r="B64" s="110"/>
      <c r="C64" s="392"/>
      <c r="D64" s="393"/>
      <c r="E64" s="393"/>
      <c r="F64" s="393"/>
      <c r="G64" s="111"/>
      <c r="H64" s="111"/>
      <c r="I64" s="112"/>
    </row>
    <row r="66" spans="1:2" x14ac:dyDescent="0.25">
      <c r="A66" s="55"/>
      <c r="B66" s="55"/>
    </row>
  </sheetData>
  <mergeCells count="78"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M66"/>
  <sheetViews>
    <sheetView topLeftCell="A7" workbookViewId="0">
      <selection activeCell="H25" sqref="H25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 t="e">
        <f>#REF!</f>
        <v>#REF!</v>
      </c>
      <c r="I9" s="442"/>
    </row>
    <row r="10" spans="1:13" x14ac:dyDescent="0.25">
      <c r="A10" s="57" t="s">
        <v>130</v>
      </c>
      <c r="B10" s="55"/>
      <c r="D10" s="158"/>
      <c r="E10" s="58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E11" s="58"/>
      <c r="F11" s="428" t="s">
        <v>133</v>
      </c>
      <c r="G11" s="429"/>
      <c r="H11" s="430" t="e">
        <f>#REF!</f>
        <v>#REF!</v>
      </c>
      <c r="I11" s="431"/>
    </row>
    <row r="12" spans="1:13" x14ac:dyDescent="0.25">
      <c r="A12" s="57" t="s">
        <v>135</v>
      </c>
      <c r="B12" s="55"/>
      <c r="D12" s="143"/>
      <c r="E12" s="58"/>
      <c r="F12" s="428" t="s">
        <v>136</v>
      </c>
      <c r="G12" s="429"/>
      <c r="H12" s="430">
        <v>2886</v>
      </c>
      <c r="I12" s="431"/>
    </row>
    <row r="13" spans="1:13" x14ac:dyDescent="0.25">
      <c r="A13" s="57" t="s">
        <v>137</v>
      </c>
      <c r="B13" s="55"/>
      <c r="D13" s="143"/>
      <c r="E13" s="58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D14" s="143"/>
      <c r="E14" s="58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372</v>
      </c>
      <c r="G15" s="460"/>
      <c r="H15" s="461" t="s">
        <v>385</v>
      </c>
      <c r="I15" s="457"/>
    </row>
    <row r="16" spans="1:13" x14ac:dyDescent="0.25">
      <c r="A16" s="434" t="s">
        <v>386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>
        <f>SUM(G19*H19)</f>
        <v>0</v>
      </c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>
        <f t="shared" ref="I20:I21" si="0">SUM(G20*H20)</f>
        <v>0</v>
      </c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>
        <f t="shared" si="0"/>
        <v>0</v>
      </c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>
        <f>SUM(I19:I21)</f>
        <v>0</v>
      </c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>
        <v>1</v>
      </c>
      <c r="B25" s="407" t="s">
        <v>387</v>
      </c>
      <c r="C25" s="408"/>
      <c r="D25" s="408"/>
      <c r="E25" s="408"/>
      <c r="F25" s="409"/>
      <c r="G25" s="144">
        <v>1</v>
      </c>
      <c r="H25" s="140">
        <v>2091.25</v>
      </c>
      <c r="I25" s="87">
        <f>H25*G25</f>
        <v>2091.25</v>
      </c>
    </row>
    <row r="26" spans="1:11" x14ac:dyDescent="0.25">
      <c r="A26" s="83"/>
      <c r="B26" s="417"/>
      <c r="C26" s="418"/>
      <c r="D26" s="418"/>
      <c r="E26" s="418"/>
      <c r="F26" s="418"/>
      <c r="G26" s="146"/>
      <c r="H26" s="145"/>
      <c r="I26" s="87"/>
    </row>
    <row r="27" spans="1:11" x14ac:dyDescent="0.25">
      <c r="A27" s="83"/>
      <c r="B27" s="417"/>
      <c r="C27" s="418"/>
      <c r="D27" s="418"/>
      <c r="E27" s="418"/>
      <c r="F27" s="418"/>
      <c r="G27" s="146"/>
      <c r="H27" s="145"/>
      <c r="I27" s="87"/>
    </row>
    <row r="28" spans="1:11" x14ac:dyDescent="0.25">
      <c r="A28" s="83"/>
      <c r="B28" s="417"/>
      <c r="C28" s="418"/>
      <c r="D28" s="418"/>
      <c r="E28" s="418"/>
      <c r="F28" s="419"/>
      <c r="G28" s="146"/>
      <c r="H28" s="145"/>
      <c r="I28" s="87"/>
    </row>
    <row r="29" spans="1:11" x14ac:dyDescent="0.25">
      <c r="A29" s="83"/>
      <c r="B29" s="417"/>
      <c r="C29" s="418"/>
      <c r="D29" s="418"/>
      <c r="E29" s="418"/>
      <c r="F29" s="419"/>
      <c r="G29" s="146"/>
      <c r="H29" s="145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45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45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47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47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47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</row>
    <row r="38" spans="1:12" x14ac:dyDescent="0.25">
      <c r="A38" s="83"/>
      <c r="B38" s="458"/>
      <c r="C38" s="459"/>
      <c r="D38" s="459"/>
      <c r="E38" s="459"/>
      <c r="F38" s="459"/>
      <c r="G38" s="146"/>
      <c r="H38" s="147"/>
      <c r="I38" s="87"/>
      <c r="L38" s="88"/>
    </row>
    <row r="39" spans="1:12" x14ac:dyDescent="0.25">
      <c r="A39" s="455" t="s">
        <v>229</v>
      </c>
      <c r="B39" s="423"/>
      <c r="C39" s="423"/>
      <c r="D39" s="423"/>
      <c r="E39" s="423"/>
      <c r="F39" s="423"/>
      <c r="G39" s="423"/>
      <c r="H39" s="424"/>
      <c r="I39" s="141">
        <f>SUM(I25:I38)</f>
        <v>2091.25</v>
      </c>
      <c r="L39" s="88"/>
    </row>
    <row r="40" spans="1:12" x14ac:dyDescent="0.25">
      <c r="A40" s="422" t="s">
        <v>230</v>
      </c>
      <c r="B40" s="423"/>
      <c r="C40" s="423"/>
      <c r="D40" s="423"/>
      <c r="E40" s="423"/>
      <c r="F40" s="423"/>
      <c r="G40" s="423"/>
      <c r="H40" s="424"/>
      <c r="I40" s="142">
        <f>ROUND((I39*0.15),2)</f>
        <v>313.69</v>
      </c>
      <c r="L40" s="88"/>
    </row>
    <row r="41" spans="1:12" x14ac:dyDescent="0.25">
      <c r="A41" s="422" t="s">
        <v>231</v>
      </c>
      <c r="B41" s="423"/>
      <c r="C41" s="423"/>
      <c r="D41" s="423"/>
      <c r="E41" s="423"/>
      <c r="F41" s="423"/>
      <c r="G41" s="423"/>
      <c r="H41" s="424"/>
      <c r="I41" s="130">
        <f>I39+I40</f>
        <v>2404.94</v>
      </c>
    </row>
    <row r="42" spans="1:12" x14ac:dyDescent="0.25">
      <c r="A42" s="401" t="s">
        <v>163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25">
      <c r="A43" s="78" t="s">
        <v>164</v>
      </c>
      <c r="B43" s="404" t="s">
        <v>165</v>
      </c>
      <c r="C43" s="405"/>
      <c r="D43" s="406"/>
      <c r="E43" s="404" t="s">
        <v>147</v>
      </c>
      <c r="F43" s="406"/>
      <c r="G43" s="80" t="s">
        <v>149</v>
      </c>
      <c r="H43" s="81" t="s">
        <v>150</v>
      </c>
      <c r="I43" s="82" t="s">
        <v>151</v>
      </c>
    </row>
    <row r="44" spans="1:12" x14ac:dyDescent="0.25">
      <c r="A44" s="83">
        <v>1</v>
      </c>
      <c r="B44" s="425" t="s">
        <v>166</v>
      </c>
      <c r="C44" s="426"/>
      <c r="D44" s="427"/>
      <c r="E44" s="410" t="s">
        <v>167</v>
      </c>
      <c r="F44" s="411"/>
      <c r="G44" s="115"/>
      <c r="H44" s="113">
        <v>450</v>
      </c>
      <c r="I44" s="90">
        <f>SUM(G44*H44)</f>
        <v>0</v>
      </c>
    </row>
    <row r="45" spans="1:12" x14ac:dyDescent="0.25">
      <c r="A45" s="83">
        <v>2</v>
      </c>
      <c r="B45" s="395" t="s">
        <v>168</v>
      </c>
      <c r="C45" s="396"/>
      <c r="D45" s="397"/>
      <c r="E45" s="420" t="s">
        <v>167</v>
      </c>
      <c r="F45" s="421"/>
      <c r="G45" s="84"/>
      <c r="H45" s="114">
        <v>350</v>
      </c>
      <c r="I45" s="87">
        <f t="shared" ref="I45:I49" si="1">SUM(G45*H45)</f>
        <v>0</v>
      </c>
    </row>
    <row r="46" spans="1:12" x14ac:dyDescent="0.25">
      <c r="A46" s="83">
        <v>3</v>
      </c>
      <c r="B46" s="395" t="s">
        <v>169</v>
      </c>
      <c r="C46" s="396"/>
      <c r="D46" s="397"/>
      <c r="E46" s="420" t="s">
        <v>167</v>
      </c>
      <c r="F46" s="421"/>
      <c r="G46" s="84">
        <v>4.5</v>
      </c>
      <c r="H46" s="114">
        <v>300</v>
      </c>
      <c r="I46" s="87">
        <f t="shared" si="1"/>
        <v>1350</v>
      </c>
    </row>
    <row r="47" spans="1:12" x14ac:dyDescent="0.25">
      <c r="A47" s="83">
        <v>4</v>
      </c>
      <c r="B47" s="395" t="s">
        <v>170</v>
      </c>
      <c r="C47" s="396"/>
      <c r="D47" s="397"/>
      <c r="E47" s="420" t="s">
        <v>167</v>
      </c>
      <c r="F47" s="421"/>
      <c r="G47" s="84">
        <v>4.5</v>
      </c>
      <c r="H47" s="114">
        <v>200</v>
      </c>
      <c r="I47" s="87">
        <f t="shared" si="1"/>
        <v>900</v>
      </c>
    </row>
    <row r="48" spans="1:12" x14ac:dyDescent="0.25">
      <c r="A48" s="83">
        <v>5</v>
      </c>
      <c r="B48" s="395" t="s">
        <v>171</v>
      </c>
      <c r="C48" s="396"/>
      <c r="D48" s="397"/>
      <c r="E48" s="420" t="s">
        <v>167</v>
      </c>
      <c r="F48" s="421"/>
      <c r="G48" s="84"/>
      <c r="H48" s="116">
        <v>200</v>
      </c>
      <c r="I48" s="87">
        <f t="shared" si="1"/>
        <v>0</v>
      </c>
    </row>
    <row r="49" spans="1:12" x14ac:dyDescent="0.25">
      <c r="A49" s="83">
        <v>6</v>
      </c>
      <c r="B49" s="395" t="s">
        <v>172</v>
      </c>
      <c r="C49" s="396"/>
      <c r="D49" s="397"/>
      <c r="E49" s="420" t="s">
        <v>167</v>
      </c>
      <c r="F49" s="421"/>
      <c r="G49" s="84"/>
      <c r="H49" s="116">
        <v>140</v>
      </c>
      <c r="I49" s="87">
        <f t="shared" si="1"/>
        <v>0</v>
      </c>
    </row>
    <row r="50" spans="1:12" x14ac:dyDescent="0.25">
      <c r="A50" s="83"/>
      <c r="B50" s="395"/>
      <c r="C50" s="396"/>
      <c r="D50" s="397"/>
      <c r="E50" s="91"/>
      <c r="F50" s="58"/>
      <c r="G50" s="58"/>
      <c r="H50" s="74"/>
      <c r="I50" s="87"/>
    </row>
    <row r="51" spans="1:12" x14ac:dyDescent="0.25">
      <c r="A51" s="72"/>
      <c r="B51" s="395"/>
      <c r="C51" s="396"/>
      <c r="D51" s="397"/>
      <c r="F51" s="58"/>
      <c r="G51" s="58"/>
      <c r="H51" s="74"/>
      <c r="I51" s="87"/>
    </row>
    <row r="52" spans="1:12" x14ac:dyDescent="0.25">
      <c r="A52" s="92"/>
      <c r="B52" s="398"/>
      <c r="C52" s="399"/>
      <c r="D52" s="400"/>
      <c r="E52" s="60"/>
      <c r="F52" s="61"/>
      <c r="G52" s="58"/>
      <c r="H52" s="76"/>
      <c r="I52" s="87"/>
    </row>
    <row r="53" spans="1:12" x14ac:dyDescent="0.25">
      <c r="A53" s="422" t="s">
        <v>173</v>
      </c>
      <c r="B53" s="423"/>
      <c r="C53" s="423"/>
      <c r="D53" s="423"/>
      <c r="E53" s="423"/>
      <c r="F53" s="423"/>
      <c r="G53" s="423"/>
      <c r="H53" s="424"/>
      <c r="I53" s="98">
        <f>SUM(I44:I52)</f>
        <v>2250</v>
      </c>
    </row>
    <row r="54" spans="1:12" x14ac:dyDescent="0.25">
      <c r="A54" s="401" t="s">
        <v>174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25">
      <c r="A55" s="78" t="s">
        <v>175</v>
      </c>
      <c r="B55" s="404" t="s">
        <v>176</v>
      </c>
      <c r="C55" s="405"/>
      <c r="D55" s="406"/>
      <c r="E55" s="404" t="s">
        <v>177</v>
      </c>
      <c r="F55" s="406"/>
      <c r="G55" s="94" t="s">
        <v>178</v>
      </c>
      <c r="H55" s="94" t="s">
        <v>150</v>
      </c>
      <c r="I55" s="95" t="s">
        <v>151</v>
      </c>
    </row>
    <row r="56" spans="1:12" x14ac:dyDescent="0.25">
      <c r="A56" s="83">
        <v>1</v>
      </c>
      <c r="B56" s="407" t="s">
        <v>388</v>
      </c>
      <c r="C56" s="408"/>
      <c r="D56" s="409"/>
      <c r="E56" s="410"/>
      <c r="F56" s="411"/>
      <c r="G56" s="84"/>
      <c r="H56" s="96"/>
      <c r="I56" s="87"/>
    </row>
    <row r="57" spans="1:12" x14ac:dyDescent="0.25">
      <c r="A57" s="83"/>
      <c r="B57" s="417" t="s">
        <v>328</v>
      </c>
      <c r="C57" s="418"/>
      <c r="D57" s="419"/>
      <c r="E57" s="420">
        <v>1</v>
      </c>
      <c r="F57" s="421"/>
      <c r="G57" s="84">
        <v>113.2</v>
      </c>
      <c r="H57" s="96">
        <v>5</v>
      </c>
      <c r="I57" s="87">
        <f>H57*G57</f>
        <v>566</v>
      </c>
    </row>
    <row r="58" spans="1:12" x14ac:dyDescent="0.25">
      <c r="A58" s="97"/>
      <c r="B58" s="412"/>
      <c r="C58" s="413"/>
      <c r="D58" s="414"/>
      <c r="E58" s="415"/>
      <c r="F58" s="416"/>
      <c r="G58" s="84"/>
      <c r="H58" s="96"/>
      <c r="I58" s="87"/>
    </row>
    <row r="59" spans="1:12" x14ac:dyDescent="0.25">
      <c r="A59" s="422" t="s">
        <v>181</v>
      </c>
      <c r="B59" s="423"/>
      <c r="C59" s="423"/>
      <c r="D59" s="423"/>
      <c r="E59" s="423"/>
      <c r="F59" s="423"/>
      <c r="G59" s="423"/>
      <c r="H59" s="424"/>
      <c r="I59" s="98">
        <f>SUM(I56:I58)</f>
        <v>566</v>
      </c>
    </row>
    <row r="60" spans="1:12" x14ac:dyDescent="0.25">
      <c r="A60" s="99"/>
      <c r="B60" s="100"/>
      <c r="C60" s="100"/>
      <c r="D60" s="100"/>
      <c r="E60" s="100"/>
      <c r="F60" s="101"/>
      <c r="G60" s="102"/>
      <c r="H60" s="102"/>
      <c r="I60" s="103"/>
      <c r="L60" s="55"/>
    </row>
    <row r="61" spans="1:12" x14ac:dyDescent="0.25">
      <c r="A61" s="390"/>
      <c r="B61" s="391"/>
      <c r="C61" s="391"/>
      <c r="D61" s="391"/>
      <c r="E61" s="391"/>
      <c r="F61" s="104"/>
      <c r="G61" s="394" t="s">
        <v>182</v>
      </c>
      <c r="H61" s="391"/>
      <c r="I61" s="105">
        <f>I59+I53+I41</f>
        <v>5220.9400000000005</v>
      </c>
    </row>
    <row r="62" spans="1:12" x14ac:dyDescent="0.25">
      <c r="A62" s="390"/>
      <c r="B62" s="391"/>
      <c r="C62" s="391"/>
      <c r="D62" s="391"/>
      <c r="E62" s="391"/>
      <c r="F62" s="58"/>
      <c r="G62" s="106"/>
      <c r="H62" s="107"/>
      <c r="I62" s="108"/>
    </row>
    <row r="63" spans="1:12" ht="15.75" thickBot="1" x14ac:dyDescent="0.3">
      <c r="A63" s="390"/>
      <c r="B63" s="391"/>
      <c r="C63" s="391"/>
      <c r="D63" s="391"/>
      <c r="E63" s="391"/>
      <c r="F63" s="58"/>
      <c r="G63" s="444" t="s">
        <v>183</v>
      </c>
      <c r="H63" s="445"/>
      <c r="I63" s="117">
        <f>I61+I62</f>
        <v>5220.9400000000005</v>
      </c>
    </row>
    <row r="64" spans="1:12" ht="16.5" thickTop="1" thickBot="1" x14ac:dyDescent="0.3">
      <c r="A64" s="109"/>
      <c r="B64" s="110"/>
      <c r="C64" s="392"/>
      <c r="D64" s="393"/>
      <c r="E64" s="393"/>
      <c r="F64" s="393"/>
      <c r="G64" s="111"/>
      <c r="H64" s="111"/>
      <c r="I64" s="112"/>
    </row>
    <row r="66" spans="1:2" x14ac:dyDescent="0.25">
      <c r="A66" s="55"/>
      <c r="B66" s="55"/>
    </row>
  </sheetData>
  <mergeCells count="78"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M66"/>
  <sheetViews>
    <sheetView topLeftCell="A31" workbookViewId="0">
      <selection activeCell="P52" sqref="P52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 t="e">
        <f>#REF!</f>
        <v>#REF!</v>
      </c>
      <c r="I9" s="442"/>
    </row>
    <row r="10" spans="1:13" x14ac:dyDescent="0.25">
      <c r="A10" s="57" t="s">
        <v>130</v>
      </c>
      <c r="B10" s="55"/>
      <c r="D10" s="158"/>
      <c r="E10" s="58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E11" s="58"/>
      <c r="F11" s="428" t="s">
        <v>133</v>
      </c>
      <c r="G11" s="429"/>
      <c r="H11" s="430" t="e">
        <f>#REF!</f>
        <v>#REF!</v>
      </c>
      <c r="I11" s="431"/>
    </row>
    <row r="12" spans="1:13" x14ac:dyDescent="0.25">
      <c r="A12" s="57" t="s">
        <v>135</v>
      </c>
      <c r="B12" s="55"/>
      <c r="D12" s="143"/>
      <c r="E12" s="58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D13" s="143"/>
      <c r="E13" s="58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D14" s="143"/>
      <c r="E14" s="58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372</v>
      </c>
      <c r="G15" s="460"/>
      <c r="H15" s="461" t="s">
        <v>389</v>
      </c>
      <c r="I15" s="457"/>
    </row>
    <row r="16" spans="1:13" ht="29.25" customHeight="1" x14ac:dyDescent="0.25">
      <c r="A16" s="462" t="s">
        <v>390</v>
      </c>
      <c r="B16" s="463"/>
      <c r="C16" s="463"/>
      <c r="D16" s="463"/>
      <c r="E16" s="463"/>
      <c r="F16" s="463"/>
      <c r="G16" s="463"/>
      <c r="H16" s="463"/>
      <c r="I16" s="464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>
        <f>SUM(G19*H19)</f>
        <v>0</v>
      </c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>
        <f t="shared" ref="I20:I21" si="0">SUM(G20*H20)</f>
        <v>0</v>
      </c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>
        <f t="shared" si="0"/>
        <v>0</v>
      </c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>
        <f>SUM(I19:I21)</f>
        <v>0</v>
      </c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>
        <v>1</v>
      </c>
      <c r="B25" s="407" t="s">
        <v>391</v>
      </c>
      <c r="C25" s="408"/>
      <c r="D25" s="408"/>
      <c r="E25" s="408"/>
      <c r="F25" s="409"/>
      <c r="G25" s="144">
        <v>1</v>
      </c>
      <c r="H25" s="159">
        <v>160</v>
      </c>
      <c r="I25" s="87">
        <f>H25*G25</f>
        <v>160</v>
      </c>
    </row>
    <row r="26" spans="1:11" x14ac:dyDescent="0.25">
      <c r="A26" s="83">
        <v>2</v>
      </c>
      <c r="B26" s="417" t="s">
        <v>392</v>
      </c>
      <c r="C26" s="418"/>
      <c r="D26" s="418"/>
      <c r="E26" s="418"/>
      <c r="F26" s="418"/>
      <c r="G26" s="146">
        <v>1</v>
      </c>
      <c r="H26" s="160">
        <v>211</v>
      </c>
      <c r="I26" s="87">
        <f>H26*G26</f>
        <v>211</v>
      </c>
    </row>
    <row r="27" spans="1:11" x14ac:dyDescent="0.25">
      <c r="A27" s="83">
        <v>3</v>
      </c>
      <c r="B27" s="417" t="s">
        <v>393</v>
      </c>
      <c r="C27" s="418"/>
      <c r="D27" s="418"/>
      <c r="E27" s="418"/>
      <c r="F27" s="418"/>
      <c r="G27" s="146">
        <v>1</v>
      </c>
      <c r="H27" s="160">
        <v>1094</v>
      </c>
      <c r="I27" s="87">
        <f>H27*G27</f>
        <v>1094</v>
      </c>
    </row>
    <row r="28" spans="1:11" x14ac:dyDescent="0.25">
      <c r="A28" s="83"/>
      <c r="B28" s="465"/>
      <c r="C28" s="466"/>
      <c r="D28" s="466"/>
      <c r="E28" s="466"/>
      <c r="F28" s="467"/>
      <c r="G28" s="146"/>
      <c r="H28" s="145"/>
      <c r="I28" s="87"/>
    </row>
    <row r="29" spans="1:11" x14ac:dyDescent="0.25">
      <c r="A29" s="83"/>
      <c r="B29" s="417"/>
      <c r="C29" s="418"/>
      <c r="D29" s="418"/>
      <c r="E29" s="418"/>
      <c r="F29" s="419"/>
      <c r="G29" s="146"/>
      <c r="H29" s="145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45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45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47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47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47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</row>
    <row r="38" spans="1:12" x14ac:dyDescent="0.25">
      <c r="A38" s="83"/>
      <c r="B38" s="458"/>
      <c r="C38" s="459"/>
      <c r="D38" s="459"/>
      <c r="E38" s="459"/>
      <c r="F38" s="459"/>
      <c r="G38" s="146"/>
      <c r="H38" s="147"/>
      <c r="I38" s="87"/>
      <c r="L38" s="88"/>
    </row>
    <row r="39" spans="1:12" x14ac:dyDescent="0.25">
      <c r="A39" s="455" t="s">
        <v>229</v>
      </c>
      <c r="B39" s="423"/>
      <c r="C39" s="423"/>
      <c r="D39" s="423"/>
      <c r="E39" s="423"/>
      <c r="F39" s="423"/>
      <c r="G39" s="423"/>
      <c r="H39" s="424"/>
      <c r="I39" s="141">
        <f>SUM(I25:I38)</f>
        <v>1465</v>
      </c>
      <c r="L39" s="88"/>
    </row>
    <row r="40" spans="1:12" x14ac:dyDescent="0.25">
      <c r="A40" s="422" t="s">
        <v>230</v>
      </c>
      <c r="B40" s="423"/>
      <c r="C40" s="423"/>
      <c r="D40" s="423"/>
      <c r="E40" s="423"/>
      <c r="F40" s="423"/>
      <c r="G40" s="423"/>
      <c r="H40" s="424"/>
      <c r="I40" s="142">
        <f>ROUND((I39*0.15),2)</f>
        <v>219.75</v>
      </c>
      <c r="L40" s="88"/>
    </row>
    <row r="41" spans="1:12" x14ac:dyDescent="0.25">
      <c r="A41" s="422" t="s">
        <v>231</v>
      </c>
      <c r="B41" s="423"/>
      <c r="C41" s="423"/>
      <c r="D41" s="423"/>
      <c r="E41" s="423"/>
      <c r="F41" s="423"/>
      <c r="G41" s="423"/>
      <c r="H41" s="424"/>
      <c r="I41" s="130">
        <f>I39+I40</f>
        <v>1684.75</v>
      </c>
    </row>
    <row r="42" spans="1:12" x14ac:dyDescent="0.25">
      <c r="A42" s="401" t="s">
        <v>163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25">
      <c r="A43" s="78" t="s">
        <v>164</v>
      </c>
      <c r="B43" s="404" t="s">
        <v>165</v>
      </c>
      <c r="C43" s="405"/>
      <c r="D43" s="406"/>
      <c r="E43" s="404" t="s">
        <v>147</v>
      </c>
      <c r="F43" s="406"/>
      <c r="G43" s="80" t="s">
        <v>149</v>
      </c>
      <c r="H43" s="81" t="s">
        <v>150</v>
      </c>
      <c r="I43" s="82" t="s">
        <v>151</v>
      </c>
    </row>
    <row r="44" spans="1:12" x14ac:dyDescent="0.25">
      <c r="A44" s="83">
        <v>1</v>
      </c>
      <c r="B44" s="425" t="s">
        <v>166</v>
      </c>
      <c r="C44" s="426"/>
      <c r="D44" s="427"/>
      <c r="E44" s="410" t="s">
        <v>167</v>
      </c>
      <c r="F44" s="411"/>
      <c r="G44" s="115"/>
      <c r="H44" s="113">
        <v>450</v>
      </c>
      <c r="I44" s="90">
        <f>SUM(G44*H44)</f>
        <v>0</v>
      </c>
    </row>
    <row r="45" spans="1:12" x14ac:dyDescent="0.25">
      <c r="A45" s="83">
        <v>2</v>
      </c>
      <c r="B45" s="395" t="s">
        <v>168</v>
      </c>
      <c r="C45" s="396"/>
      <c r="D45" s="397"/>
      <c r="E45" s="420" t="s">
        <v>167</v>
      </c>
      <c r="F45" s="421"/>
      <c r="G45" s="84"/>
      <c r="H45" s="114">
        <v>350</v>
      </c>
      <c r="I45" s="87">
        <f t="shared" ref="I45:I49" si="1">SUM(G45*H45)</f>
        <v>0</v>
      </c>
    </row>
    <row r="46" spans="1:12" x14ac:dyDescent="0.25">
      <c r="A46" s="83">
        <v>3</v>
      </c>
      <c r="B46" s="395" t="s">
        <v>169</v>
      </c>
      <c r="C46" s="396"/>
      <c r="D46" s="397"/>
      <c r="E46" s="420" t="s">
        <v>167</v>
      </c>
      <c r="F46" s="421"/>
      <c r="G46" s="84">
        <v>7.5</v>
      </c>
      <c r="H46" s="114">
        <v>300</v>
      </c>
      <c r="I46" s="87">
        <f t="shared" si="1"/>
        <v>2250</v>
      </c>
    </row>
    <row r="47" spans="1:12" x14ac:dyDescent="0.25">
      <c r="A47" s="83">
        <v>4</v>
      </c>
      <c r="B47" s="395" t="s">
        <v>170</v>
      </c>
      <c r="C47" s="396"/>
      <c r="D47" s="397"/>
      <c r="E47" s="420" t="s">
        <v>167</v>
      </c>
      <c r="F47" s="421"/>
      <c r="G47" s="84"/>
      <c r="H47" s="114">
        <v>200</v>
      </c>
      <c r="I47" s="87">
        <f t="shared" si="1"/>
        <v>0</v>
      </c>
    </row>
    <row r="48" spans="1:12" x14ac:dyDescent="0.25">
      <c r="A48" s="83">
        <v>5</v>
      </c>
      <c r="B48" s="395" t="s">
        <v>171</v>
      </c>
      <c r="C48" s="396"/>
      <c r="D48" s="397"/>
      <c r="E48" s="420" t="s">
        <v>167</v>
      </c>
      <c r="F48" s="421"/>
      <c r="G48" s="84">
        <v>7.5</v>
      </c>
      <c r="H48" s="116">
        <v>200</v>
      </c>
      <c r="I48" s="87">
        <f t="shared" si="1"/>
        <v>1500</v>
      </c>
    </row>
    <row r="49" spans="1:12" x14ac:dyDescent="0.25">
      <c r="A49" s="83">
        <v>6</v>
      </c>
      <c r="B49" s="395" t="s">
        <v>394</v>
      </c>
      <c r="C49" s="396"/>
      <c r="D49" s="397"/>
      <c r="E49" s="420" t="s">
        <v>167</v>
      </c>
      <c r="F49" s="421"/>
      <c r="G49" s="84"/>
      <c r="H49" s="116">
        <v>140</v>
      </c>
      <c r="I49" s="87">
        <f t="shared" si="1"/>
        <v>0</v>
      </c>
    </row>
    <row r="50" spans="1:12" x14ac:dyDescent="0.25">
      <c r="A50" s="83"/>
      <c r="B50" s="395"/>
      <c r="C50" s="396"/>
      <c r="D50" s="397"/>
      <c r="E50" s="91"/>
      <c r="F50" s="58"/>
      <c r="G50" s="58"/>
      <c r="H50" s="74"/>
      <c r="I50" s="87"/>
    </row>
    <row r="51" spans="1:12" x14ac:dyDescent="0.25">
      <c r="A51" s="72"/>
      <c r="B51" s="395"/>
      <c r="C51" s="396"/>
      <c r="D51" s="397"/>
      <c r="F51" s="58"/>
      <c r="G51" s="58"/>
      <c r="H51" s="74"/>
      <c r="I51" s="87"/>
    </row>
    <row r="52" spans="1:12" x14ac:dyDescent="0.25">
      <c r="A52" s="92"/>
      <c r="B52" s="398"/>
      <c r="C52" s="399"/>
      <c r="D52" s="400"/>
      <c r="E52" s="60"/>
      <c r="F52" s="61"/>
      <c r="G52" s="58"/>
      <c r="H52" s="76"/>
      <c r="I52" s="87"/>
    </row>
    <row r="53" spans="1:12" x14ac:dyDescent="0.25">
      <c r="A53" s="422" t="s">
        <v>173</v>
      </c>
      <c r="B53" s="423"/>
      <c r="C53" s="423"/>
      <c r="D53" s="423"/>
      <c r="E53" s="423"/>
      <c r="F53" s="423"/>
      <c r="G53" s="423"/>
      <c r="H53" s="424"/>
      <c r="I53" s="98">
        <f>SUM(I44:I52)</f>
        <v>3750</v>
      </c>
    </row>
    <row r="54" spans="1:12" x14ac:dyDescent="0.25">
      <c r="A54" s="401" t="s">
        <v>174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25">
      <c r="A55" s="78" t="s">
        <v>175</v>
      </c>
      <c r="B55" s="404" t="s">
        <v>176</v>
      </c>
      <c r="C55" s="405"/>
      <c r="D55" s="406"/>
      <c r="E55" s="404" t="s">
        <v>177</v>
      </c>
      <c r="F55" s="406"/>
      <c r="G55" s="94" t="s">
        <v>178</v>
      </c>
      <c r="H55" s="94" t="s">
        <v>150</v>
      </c>
      <c r="I55" s="95" t="s">
        <v>151</v>
      </c>
    </row>
    <row r="56" spans="1:12" x14ac:dyDescent="0.25">
      <c r="A56" s="83">
        <v>1</v>
      </c>
      <c r="B56" s="407" t="s">
        <v>395</v>
      </c>
      <c r="C56" s="408"/>
      <c r="D56" s="409"/>
      <c r="E56" s="410"/>
      <c r="F56" s="411"/>
      <c r="G56" s="84"/>
      <c r="H56" s="96"/>
      <c r="I56" s="87"/>
    </row>
    <row r="57" spans="1:12" x14ac:dyDescent="0.25">
      <c r="A57" s="83"/>
      <c r="B57" s="395" t="s">
        <v>328</v>
      </c>
      <c r="C57" s="396"/>
      <c r="D57" s="397"/>
      <c r="E57" s="420">
        <v>2</v>
      </c>
      <c r="F57" s="421"/>
      <c r="G57" s="84">
        <v>21.2</v>
      </c>
      <c r="H57" s="96">
        <v>5</v>
      </c>
      <c r="I57" s="87">
        <f>H57*G57</f>
        <v>106</v>
      </c>
    </row>
    <row r="58" spans="1:12" x14ac:dyDescent="0.25">
      <c r="A58" s="97"/>
      <c r="B58" s="412"/>
      <c r="C58" s="413"/>
      <c r="D58" s="414"/>
      <c r="E58" s="415"/>
      <c r="F58" s="416"/>
      <c r="G58" s="84"/>
      <c r="H58" s="96"/>
      <c r="I58" s="87"/>
    </row>
    <row r="59" spans="1:12" x14ac:dyDescent="0.25">
      <c r="A59" s="422" t="s">
        <v>181</v>
      </c>
      <c r="B59" s="423"/>
      <c r="C59" s="423"/>
      <c r="D59" s="423"/>
      <c r="E59" s="423"/>
      <c r="F59" s="423"/>
      <c r="G59" s="423"/>
      <c r="H59" s="424"/>
      <c r="I59" s="98">
        <f>SUM(I56:I58)</f>
        <v>106</v>
      </c>
    </row>
    <row r="60" spans="1:12" x14ac:dyDescent="0.25">
      <c r="A60" s="99"/>
      <c r="B60" s="100"/>
      <c r="C60" s="100"/>
      <c r="D60" s="100"/>
      <c r="E60" s="100"/>
      <c r="F60" s="101"/>
      <c r="G60" s="102"/>
      <c r="H60" s="102"/>
      <c r="I60" s="103"/>
      <c r="L60" s="55"/>
    </row>
    <row r="61" spans="1:12" x14ac:dyDescent="0.25">
      <c r="A61" s="390"/>
      <c r="B61" s="391"/>
      <c r="C61" s="391"/>
      <c r="D61" s="391"/>
      <c r="E61" s="391"/>
      <c r="F61" s="104"/>
      <c r="G61" s="394" t="s">
        <v>182</v>
      </c>
      <c r="H61" s="391"/>
      <c r="I61" s="105">
        <f>I59+I53+I41</f>
        <v>5540.75</v>
      </c>
    </row>
    <row r="62" spans="1:12" x14ac:dyDescent="0.25">
      <c r="A62" s="390"/>
      <c r="B62" s="391"/>
      <c r="C62" s="391"/>
      <c r="D62" s="391"/>
      <c r="E62" s="391"/>
      <c r="F62" s="58"/>
      <c r="G62" s="106"/>
      <c r="H62" s="107"/>
      <c r="I62" s="108"/>
    </row>
    <row r="63" spans="1:12" ht="15.75" thickBot="1" x14ac:dyDescent="0.3">
      <c r="A63" s="390"/>
      <c r="B63" s="391"/>
      <c r="C63" s="391"/>
      <c r="D63" s="391"/>
      <c r="E63" s="391"/>
      <c r="F63" s="58"/>
      <c r="G63" s="444" t="s">
        <v>183</v>
      </c>
      <c r="H63" s="445"/>
      <c r="I63" s="117">
        <f>I61+I62</f>
        <v>5540.75</v>
      </c>
    </row>
    <row r="64" spans="1:12" ht="16.5" thickTop="1" thickBot="1" x14ac:dyDescent="0.3">
      <c r="A64" s="109"/>
      <c r="B64" s="110"/>
      <c r="C64" s="392"/>
      <c r="D64" s="393"/>
      <c r="E64" s="393"/>
      <c r="F64" s="393"/>
      <c r="G64" s="111"/>
      <c r="H64" s="111"/>
      <c r="I64" s="112"/>
    </row>
    <row r="66" spans="1:2" x14ac:dyDescent="0.25">
      <c r="A66" s="55"/>
      <c r="B66" s="55"/>
    </row>
  </sheetData>
  <mergeCells count="78"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M66"/>
  <sheetViews>
    <sheetView topLeftCell="A28" workbookViewId="0">
      <selection activeCell="P52" sqref="P52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>
        <v>47</v>
      </c>
      <c r="I9" s="442"/>
    </row>
    <row r="10" spans="1:13" x14ac:dyDescent="0.25">
      <c r="A10" s="57" t="s">
        <v>130</v>
      </c>
      <c r="B10" s="55"/>
      <c r="D10" s="158"/>
      <c r="E10" s="58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E11" s="58"/>
      <c r="F11" s="428" t="s">
        <v>133</v>
      </c>
      <c r="G11" s="429"/>
      <c r="H11" s="430" t="e">
        <f>#REF!</f>
        <v>#REF!</v>
      </c>
      <c r="I11" s="431"/>
    </row>
    <row r="12" spans="1:13" x14ac:dyDescent="0.25">
      <c r="A12" s="57" t="s">
        <v>135</v>
      </c>
      <c r="B12" s="55"/>
      <c r="D12" s="143"/>
      <c r="E12" s="58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D13" s="143"/>
      <c r="E13" s="58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D14" s="143"/>
      <c r="E14" s="58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372</v>
      </c>
      <c r="G15" s="460"/>
      <c r="H15" s="461" t="s">
        <v>385</v>
      </c>
      <c r="I15" s="457"/>
    </row>
    <row r="16" spans="1:13" x14ac:dyDescent="0.25">
      <c r="A16" s="434" t="s">
        <v>374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>
        <f>SUM(G19*H19)</f>
        <v>0</v>
      </c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>
        <f t="shared" ref="I20:I21" si="0">SUM(G20*H20)</f>
        <v>0</v>
      </c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>
        <f t="shared" si="0"/>
        <v>0</v>
      </c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>
        <f>SUM(I19:I21)</f>
        <v>0</v>
      </c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>
        <v>1</v>
      </c>
      <c r="B25" s="407" t="s">
        <v>396</v>
      </c>
      <c r="C25" s="408"/>
      <c r="D25" s="408"/>
      <c r="E25" s="408"/>
      <c r="F25" s="409"/>
      <c r="G25" s="144">
        <v>1</v>
      </c>
      <c r="H25" s="159">
        <v>14550</v>
      </c>
      <c r="I25" s="87">
        <f>H25*G25</f>
        <v>14550</v>
      </c>
    </row>
    <row r="26" spans="1:11" x14ac:dyDescent="0.25">
      <c r="A26" s="83">
        <v>2</v>
      </c>
      <c r="B26" s="417" t="s">
        <v>397</v>
      </c>
      <c r="C26" s="418"/>
      <c r="D26" s="418"/>
      <c r="E26" s="418"/>
      <c r="F26" s="418"/>
      <c r="G26" s="146">
        <v>1</v>
      </c>
      <c r="H26" s="160">
        <v>3705</v>
      </c>
      <c r="I26" s="87">
        <f>H26*G26</f>
        <v>3705</v>
      </c>
    </row>
    <row r="27" spans="1:11" x14ac:dyDescent="0.25">
      <c r="A27" s="83"/>
      <c r="B27" s="417"/>
      <c r="C27" s="418"/>
      <c r="D27" s="418"/>
      <c r="E27" s="418"/>
      <c r="F27" s="418"/>
      <c r="G27" s="146"/>
      <c r="H27" s="140"/>
      <c r="I27" s="87"/>
    </row>
    <row r="28" spans="1:11" x14ac:dyDescent="0.25">
      <c r="A28" s="83"/>
      <c r="B28" s="465" t="s">
        <v>398</v>
      </c>
      <c r="C28" s="466"/>
      <c r="D28" s="466"/>
      <c r="E28" s="466"/>
      <c r="F28" s="467"/>
      <c r="G28" s="146"/>
      <c r="H28" s="145"/>
      <c r="I28" s="87"/>
    </row>
    <row r="29" spans="1:11" x14ac:dyDescent="0.25">
      <c r="A29" s="83"/>
      <c r="B29" s="417"/>
      <c r="C29" s="418"/>
      <c r="D29" s="418"/>
      <c r="E29" s="418"/>
      <c r="F29" s="419"/>
      <c r="G29" s="146"/>
      <c r="H29" s="145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45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45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47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47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47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</row>
    <row r="38" spans="1:12" x14ac:dyDescent="0.25">
      <c r="A38" s="83"/>
      <c r="B38" s="458"/>
      <c r="C38" s="459"/>
      <c r="D38" s="459"/>
      <c r="E38" s="459"/>
      <c r="F38" s="459"/>
      <c r="G38" s="146"/>
      <c r="H38" s="147"/>
      <c r="I38" s="87"/>
      <c r="L38" s="88"/>
    </row>
    <row r="39" spans="1:12" x14ac:dyDescent="0.25">
      <c r="A39" s="455" t="s">
        <v>229</v>
      </c>
      <c r="B39" s="423"/>
      <c r="C39" s="423"/>
      <c r="D39" s="423"/>
      <c r="E39" s="423"/>
      <c r="F39" s="423"/>
      <c r="G39" s="423"/>
      <c r="H39" s="424"/>
      <c r="I39" s="141">
        <f>SUM(I25:I38)</f>
        <v>18255</v>
      </c>
      <c r="L39" s="88"/>
    </row>
    <row r="40" spans="1:12" x14ac:dyDescent="0.25">
      <c r="A40" s="422" t="s">
        <v>230</v>
      </c>
      <c r="B40" s="423"/>
      <c r="C40" s="423"/>
      <c r="D40" s="423"/>
      <c r="E40" s="423"/>
      <c r="F40" s="423"/>
      <c r="G40" s="423"/>
      <c r="H40" s="424"/>
      <c r="I40" s="142">
        <f>ROUND((I39*0.15),2)</f>
        <v>2738.25</v>
      </c>
      <c r="L40" s="88"/>
    </row>
    <row r="41" spans="1:12" x14ac:dyDescent="0.25">
      <c r="A41" s="422" t="s">
        <v>231</v>
      </c>
      <c r="B41" s="423"/>
      <c r="C41" s="423"/>
      <c r="D41" s="423"/>
      <c r="E41" s="423"/>
      <c r="F41" s="423"/>
      <c r="G41" s="423"/>
      <c r="H41" s="424"/>
      <c r="I41" s="130">
        <f>I39+I40</f>
        <v>20993.25</v>
      </c>
    </row>
    <row r="42" spans="1:12" x14ac:dyDescent="0.25">
      <c r="A42" s="401" t="s">
        <v>163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25">
      <c r="A43" s="78" t="s">
        <v>164</v>
      </c>
      <c r="B43" s="404" t="s">
        <v>165</v>
      </c>
      <c r="C43" s="405"/>
      <c r="D43" s="406"/>
      <c r="E43" s="404" t="s">
        <v>147</v>
      </c>
      <c r="F43" s="406"/>
      <c r="G43" s="80" t="s">
        <v>149</v>
      </c>
      <c r="H43" s="81" t="s">
        <v>150</v>
      </c>
      <c r="I43" s="82" t="s">
        <v>151</v>
      </c>
    </row>
    <row r="44" spans="1:12" x14ac:dyDescent="0.25">
      <c r="A44" s="83">
        <v>1</v>
      </c>
      <c r="B44" s="425" t="s">
        <v>166</v>
      </c>
      <c r="C44" s="426"/>
      <c r="D44" s="427"/>
      <c r="E44" s="410" t="s">
        <v>167</v>
      </c>
      <c r="F44" s="411"/>
      <c r="G44" s="115">
        <v>10</v>
      </c>
      <c r="H44" s="113">
        <v>450</v>
      </c>
      <c r="I44" s="90">
        <f>SUM(G44*H44)</f>
        <v>4500</v>
      </c>
    </row>
    <row r="45" spans="1:12" x14ac:dyDescent="0.25">
      <c r="A45" s="83">
        <v>2</v>
      </c>
      <c r="B45" s="395" t="s">
        <v>168</v>
      </c>
      <c r="C45" s="396"/>
      <c r="D45" s="397"/>
      <c r="E45" s="420" t="s">
        <v>167</v>
      </c>
      <c r="F45" s="421"/>
      <c r="G45" s="84"/>
      <c r="H45" s="114">
        <v>350</v>
      </c>
      <c r="I45" s="87">
        <f t="shared" ref="I45:I49" si="1">SUM(G45*H45)</f>
        <v>0</v>
      </c>
    </row>
    <row r="46" spans="1:12" x14ac:dyDescent="0.25">
      <c r="A46" s="83">
        <v>3</v>
      </c>
      <c r="B46" s="395" t="s">
        <v>169</v>
      </c>
      <c r="C46" s="396"/>
      <c r="D46" s="397"/>
      <c r="E46" s="420" t="s">
        <v>167</v>
      </c>
      <c r="F46" s="421"/>
      <c r="G46" s="84"/>
      <c r="H46" s="114">
        <v>300</v>
      </c>
      <c r="I46" s="87">
        <f t="shared" si="1"/>
        <v>0</v>
      </c>
    </row>
    <row r="47" spans="1:12" x14ac:dyDescent="0.25">
      <c r="A47" s="83">
        <v>4</v>
      </c>
      <c r="B47" s="395" t="s">
        <v>170</v>
      </c>
      <c r="C47" s="396"/>
      <c r="D47" s="397"/>
      <c r="E47" s="420" t="s">
        <v>167</v>
      </c>
      <c r="F47" s="421"/>
      <c r="G47" s="84"/>
      <c r="H47" s="114">
        <v>200</v>
      </c>
      <c r="I47" s="87">
        <f t="shared" si="1"/>
        <v>0</v>
      </c>
    </row>
    <row r="48" spans="1:12" x14ac:dyDescent="0.25">
      <c r="A48" s="83">
        <v>5</v>
      </c>
      <c r="B48" s="395" t="s">
        <v>171</v>
      </c>
      <c r="C48" s="396"/>
      <c r="D48" s="397"/>
      <c r="E48" s="420" t="s">
        <v>167</v>
      </c>
      <c r="F48" s="421"/>
      <c r="G48" s="84"/>
      <c r="H48" s="116">
        <v>200</v>
      </c>
      <c r="I48" s="87">
        <f t="shared" si="1"/>
        <v>0</v>
      </c>
    </row>
    <row r="49" spans="1:12" x14ac:dyDescent="0.25">
      <c r="A49" s="83">
        <v>6</v>
      </c>
      <c r="B49" s="395" t="s">
        <v>399</v>
      </c>
      <c r="C49" s="396"/>
      <c r="D49" s="397"/>
      <c r="E49" s="420" t="s">
        <v>167</v>
      </c>
      <c r="F49" s="421"/>
      <c r="G49" s="84">
        <v>20</v>
      </c>
      <c r="H49" s="116">
        <v>140</v>
      </c>
      <c r="I49" s="87">
        <f t="shared" si="1"/>
        <v>2800</v>
      </c>
    </row>
    <row r="50" spans="1:12" x14ac:dyDescent="0.25">
      <c r="A50" s="83"/>
      <c r="B50" s="395"/>
      <c r="C50" s="396"/>
      <c r="D50" s="397"/>
      <c r="E50" s="91"/>
      <c r="F50" s="58"/>
      <c r="G50" s="58"/>
      <c r="H50" s="74"/>
      <c r="I50" s="87"/>
    </row>
    <row r="51" spans="1:12" x14ac:dyDescent="0.25">
      <c r="A51" s="72"/>
      <c r="B51" s="395"/>
      <c r="C51" s="396"/>
      <c r="D51" s="397"/>
      <c r="F51" s="58"/>
      <c r="G51" s="58"/>
      <c r="H51" s="74"/>
      <c r="I51" s="87"/>
    </row>
    <row r="52" spans="1:12" x14ac:dyDescent="0.25">
      <c r="A52" s="92"/>
      <c r="B52" s="398"/>
      <c r="C52" s="399"/>
      <c r="D52" s="400"/>
      <c r="E52" s="60"/>
      <c r="F52" s="61"/>
      <c r="G52" s="58"/>
      <c r="H52" s="76"/>
      <c r="I52" s="87"/>
    </row>
    <row r="53" spans="1:12" x14ac:dyDescent="0.25">
      <c r="A53" s="422" t="s">
        <v>173</v>
      </c>
      <c r="B53" s="423"/>
      <c r="C53" s="423"/>
      <c r="D53" s="423"/>
      <c r="E53" s="423"/>
      <c r="F53" s="423"/>
      <c r="G53" s="423"/>
      <c r="H53" s="424"/>
      <c r="I53" s="98">
        <f>SUM(I44:I52)</f>
        <v>7300</v>
      </c>
    </row>
    <row r="54" spans="1:12" x14ac:dyDescent="0.25">
      <c r="A54" s="401" t="s">
        <v>174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25">
      <c r="A55" s="78" t="s">
        <v>175</v>
      </c>
      <c r="B55" s="404" t="s">
        <v>176</v>
      </c>
      <c r="C55" s="405"/>
      <c r="D55" s="406"/>
      <c r="E55" s="404" t="s">
        <v>177</v>
      </c>
      <c r="F55" s="406"/>
      <c r="G55" s="94" t="s">
        <v>178</v>
      </c>
      <c r="H55" s="94" t="s">
        <v>150</v>
      </c>
      <c r="I55" s="95" t="s">
        <v>151</v>
      </c>
    </row>
    <row r="56" spans="1:12" x14ac:dyDescent="0.25">
      <c r="A56" s="83">
        <v>1</v>
      </c>
      <c r="B56" s="407" t="s">
        <v>400</v>
      </c>
      <c r="C56" s="408"/>
      <c r="D56" s="409"/>
      <c r="E56" s="410"/>
      <c r="F56" s="411"/>
      <c r="G56" s="84"/>
      <c r="H56" s="96"/>
      <c r="I56" s="87"/>
    </row>
    <row r="57" spans="1:12" x14ac:dyDescent="0.25">
      <c r="A57" s="83"/>
      <c r="B57" s="417" t="s">
        <v>328</v>
      </c>
      <c r="C57" s="418"/>
      <c r="D57" s="419"/>
      <c r="E57" s="420">
        <v>3</v>
      </c>
      <c r="F57" s="421"/>
      <c r="G57" s="84">
        <v>58.8</v>
      </c>
      <c r="H57" s="96">
        <v>5</v>
      </c>
      <c r="I57" s="87">
        <f>H57*G57</f>
        <v>294</v>
      </c>
    </row>
    <row r="58" spans="1:12" x14ac:dyDescent="0.25">
      <c r="A58" s="97"/>
      <c r="B58" s="412"/>
      <c r="C58" s="413"/>
      <c r="D58" s="414"/>
      <c r="E58" s="415"/>
      <c r="F58" s="416"/>
      <c r="G58" s="84"/>
      <c r="H58" s="96"/>
      <c r="I58" s="87"/>
    </row>
    <row r="59" spans="1:12" x14ac:dyDescent="0.25">
      <c r="A59" s="422" t="s">
        <v>181</v>
      </c>
      <c r="B59" s="423"/>
      <c r="C59" s="423"/>
      <c r="D59" s="423"/>
      <c r="E59" s="423"/>
      <c r="F59" s="423"/>
      <c r="G59" s="423"/>
      <c r="H59" s="424"/>
      <c r="I59" s="98">
        <f>SUM(I56:I58)</f>
        <v>294</v>
      </c>
    </row>
    <row r="60" spans="1:12" x14ac:dyDescent="0.25">
      <c r="A60" s="99"/>
      <c r="B60" s="100"/>
      <c r="C60" s="100"/>
      <c r="D60" s="100"/>
      <c r="E60" s="100"/>
      <c r="F60" s="101"/>
      <c r="G60" s="102"/>
      <c r="H60" s="102"/>
      <c r="I60" s="103"/>
      <c r="L60" s="55"/>
    </row>
    <row r="61" spans="1:12" x14ac:dyDescent="0.25">
      <c r="A61" s="390"/>
      <c r="B61" s="391"/>
      <c r="C61" s="391"/>
      <c r="D61" s="391"/>
      <c r="E61" s="391"/>
      <c r="F61" s="104"/>
      <c r="G61" s="394" t="s">
        <v>182</v>
      </c>
      <c r="H61" s="391"/>
      <c r="I61" s="105">
        <f>I59+I53+I41</f>
        <v>28587.25</v>
      </c>
    </row>
    <row r="62" spans="1:12" x14ac:dyDescent="0.25">
      <c r="A62" s="390"/>
      <c r="B62" s="391"/>
      <c r="C62" s="391"/>
      <c r="D62" s="391"/>
      <c r="E62" s="391"/>
      <c r="F62" s="58"/>
      <c r="G62" s="106"/>
      <c r="H62" s="107"/>
      <c r="I62" s="108"/>
    </row>
    <row r="63" spans="1:12" ht="15.75" thickBot="1" x14ac:dyDescent="0.3">
      <c r="A63" s="390"/>
      <c r="B63" s="391"/>
      <c r="C63" s="391"/>
      <c r="D63" s="391"/>
      <c r="E63" s="391"/>
      <c r="F63" s="58"/>
      <c r="G63" s="444" t="s">
        <v>183</v>
      </c>
      <c r="H63" s="445"/>
      <c r="I63" s="117">
        <f>I61+I62</f>
        <v>28587.25</v>
      </c>
    </row>
    <row r="64" spans="1:12" ht="16.5" thickTop="1" thickBot="1" x14ac:dyDescent="0.3">
      <c r="A64" s="109"/>
      <c r="B64" s="110"/>
      <c r="C64" s="392"/>
      <c r="D64" s="393"/>
      <c r="E64" s="393"/>
      <c r="F64" s="393"/>
      <c r="G64" s="111"/>
      <c r="H64" s="111"/>
      <c r="I64" s="112"/>
    </row>
    <row r="66" spans="1:2" x14ac:dyDescent="0.25">
      <c r="A66" s="55"/>
      <c r="B66" s="55"/>
    </row>
  </sheetData>
  <mergeCells count="78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M66"/>
  <sheetViews>
    <sheetView topLeftCell="A31" workbookViewId="0">
      <selection activeCell="P52" sqref="P52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 t="e">
        <f>#REF!</f>
        <v>#REF!</v>
      </c>
      <c r="I9" s="442"/>
    </row>
    <row r="10" spans="1:13" x14ac:dyDescent="0.25">
      <c r="A10" s="57" t="s">
        <v>130</v>
      </c>
      <c r="B10" s="55"/>
      <c r="D10" s="158"/>
      <c r="E10" s="58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E11" s="58"/>
      <c r="F11" s="428" t="s">
        <v>133</v>
      </c>
      <c r="G11" s="429"/>
      <c r="H11" s="430" t="e">
        <f>#REF!</f>
        <v>#REF!</v>
      </c>
      <c r="I11" s="431"/>
    </row>
    <row r="12" spans="1:13" x14ac:dyDescent="0.25">
      <c r="A12" s="57" t="s">
        <v>135</v>
      </c>
      <c r="B12" s="55"/>
      <c r="D12" s="143"/>
      <c r="E12" s="58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D13" s="143"/>
      <c r="E13" s="58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D14" s="143"/>
      <c r="E14" s="58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372</v>
      </c>
      <c r="G15" s="460"/>
      <c r="H15" s="461" t="s">
        <v>380</v>
      </c>
      <c r="I15" s="457"/>
    </row>
    <row r="16" spans="1:13" x14ac:dyDescent="0.25">
      <c r="A16" s="434" t="s">
        <v>401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>
        <f>SUM(G19*H19)</f>
        <v>0</v>
      </c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>
        <f t="shared" ref="I20:I21" si="0">SUM(G20*H20)</f>
        <v>0</v>
      </c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>
        <f t="shared" si="0"/>
        <v>0</v>
      </c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>
        <f>SUM(I19:I21)</f>
        <v>0</v>
      </c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>
        <v>1</v>
      </c>
      <c r="B25" s="407" t="s">
        <v>402</v>
      </c>
      <c r="C25" s="408"/>
      <c r="D25" s="408"/>
      <c r="E25" s="408"/>
      <c r="F25" s="409"/>
      <c r="G25" s="144">
        <v>1</v>
      </c>
      <c r="H25" s="159">
        <v>682</v>
      </c>
      <c r="I25" s="87">
        <f>H25*G25</f>
        <v>682</v>
      </c>
    </row>
    <row r="26" spans="1:11" x14ac:dyDescent="0.25">
      <c r="A26" s="83">
        <v>2</v>
      </c>
      <c r="B26" s="417" t="s">
        <v>403</v>
      </c>
      <c r="C26" s="418"/>
      <c r="D26" s="418"/>
      <c r="E26" s="418"/>
      <c r="F26" s="418"/>
      <c r="G26" s="146">
        <v>1</v>
      </c>
      <c r="H26" s="160">
        <v>248.85</v>
      </c>
      <c r="I26" s="87">
        <f>H26*G26</f>
        <v>248.85</v>
      </c>
    </row>
    <row r="27" spans="1:11" x14ac:dyDescent="0.25">
      <c r="A27" s="83"/>
      <c r="B27" s="417"/>
      <c r="C27" s="418"/>
      <c r="D27" s="418"/>
      <c r="E27" s="418"/>
      <c r="F27" s="418"/>
      <c r="G27" s="146"/>
      <c r="H27" s="140"/>
      <c r="I27" s="87"/>
    </row>
    <row r="28" spans="1:11" x14ac:dyDescent="0.25">
      <c r="A28" s="83"/>
      <c r="B28" s="465"/>
      <c r="C28" s="466"/>
      <c r="D28" s="466"/>
      <c r="E28" s="466"/>
      <c r="F28" s="467"/>
      <c r="G28" s="146"/>
      <c r="H28" s="145"/>
      <c r="I28" s="87"/>
    </row>
    <row r="29" spans="1:11" x14ac:dyDescent="0.25">
      <c r="A29" s="83"/>
      <c r="B29" s="417"/>
      <c r="C29" s="418"/>
      <c r="D29" s="418"/>
      <c r="E29" s="418"/>
      <c r="F29" s="419"/>
      <c r="G29" s="146"/>
      <c r="H29" s="145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45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45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47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47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47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</row>
    <row r="38" spans="1:12" x14ac:dyDescent="0.25">
      <c r="A38" s="83"/>
      <c r="B38" s="458"/>
      <c r="C38" s="459"/>
      <c r="D38" s="459"/>
      <c r="E38" s="459"/>
      <c r="F38" s="459"/>
      <c r="G38" s="146"/>
      <c r="H38" s="147"/>
      <c r="I38" s="87"/>
      <c r="L38" s="88"/>
    </row>
    <row r="39" spans="1:12" x14ac:dyDescent="0.25">
      <c r="A39" s="455" t="s">
        <v>229</v>
      </c>
      <c r="B39" s="423"/>
      <c r="C39" s="423"/>
      <c r="D39" s="423"/>
      <c r="E39" s="423"/>
      <c r="F39" s="423"/>
      <c r="G39" s="423"/>
      <c r="H39" s="424"/>
      <c r="I39" s="141">
        <f>SUM(I25:I38)</f>
        <v>930.85</v>
      </c>
      <c r="L39" s="88"/>
    </row>
    <row r="40" spans="1:12" x14ac:dyDescent="0.25">
      <c r="A40" s="422" t="s">
        <v>230</v>
      </c>
      <c r="B40" s="423"/>
      <c r="C40" s="423"/>
      <c r="D40" s="423"/>
      <c r="E40" s="423"/>
      <c r="F40" s="423"/>
      <c r="G40" s="423"/>
      <c r="H40" s="424"/>
      <c r="I40" s="142">
        <f>ROUND((I39*0.15),2)</f>
        <v>139.63</v>
      </c>
      <c r="L40" s="88"/>
    </row>
    <row r="41" spans="1:12" x14ac:dyDescent="0.25">
      <c r="A41" s="422" t="s">
        <v>231</v>
      </c>
      <c r="B41" s="423"/>
      <c r="C41" s="423"/>
      <c r="D41" s="423"/>
      <c r="E41" s="423"/>
      <c r="F41" s="423"/>
      <c r="G41" s="423"/>
      <c r="H41" s="424"/>
      <c r="I41" s="130">
        <f>I39+I40</f>
        <v>1070.48</v>
      </c>
    </row>
    <row r="42" spans="1:12" x14ac:dyDescent="0.25">
      <c r="A42" s="401" t="s">
        <v>163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25">
      <c r="A43" s="78" t="s">
        <v>164</v>
      </c>
      <c r="B43" s="404" t="s">
        <v>165</v>
      </c>
      <c r="C43" s="405"/>
      <c r="D43" s="406"/>
      <c r="E43" s="404" t="s">
        <v>147</v>
      </c>
      <c r="F43" s="406"/>
      <c r="G43" s="80" t="s">
        <v>149</v>
      </c>
      <c r="H43" s="81" t="s">
        <v>150</v>
      </c>
      <c r="I43" s="82" t="s">
        <v>151</v>
      </c>
    </row>
    <row r="44" spans="1:12" x14ac:dyDescent="0.25">
      <c r="A44" s="83">
        <v>1</v>
      </c>
      <c r="B44" s="425" t="s">
        <v>166</v>
      </c>
      <c r="C44" s="426"/>
      <c r="D44" s="427"/>
      <c r="E44" s="410" t="s">
        <v>167</v>
      </c>
      <c r="F44" s="411"/>
      <c r="G44" s="115">
        <v>4</v>
      </c>
      <c r="H44" s="113">
        <v>450</v>
      </c>
      <c r="I44" s="90">
        <f>SUM(G44*H44)</f>
        <v>1800</v>
      </c>
    </row>
    <row r="45" spans="1:12" x14ac:dyDescent="0.25">
      <c r="A45" s="83">
        <v>2</v>
      </c>
      <c r="B45" s="395" t="s">
        <v>168</v>
      </c>
      <c r="C45" s="396"/>
      <c r="D45" s="397"/>
      <c r="E45" s="420" t="s">
        <v>167</v>
      </c>
      <c r="F45" s="421"/>
      <c r="G45" s="84"/>
      <c r="H45" s="114">
        <v>350</v>
      </c>
      <c r="I45" s="87">
        <f t="shared" ref="I45:I49" si="1">SUM(G45*H45)</f>
        <v>0</v>
      </c>
    </row>
    <row r="46" spans="1:12" x14ac:dyDescent="0.25">
      <c r="A46" s="83">
        <v>3</v>
      </c>
      <c r="B46" s="395" t="s">
        <v>169</v>
      </c>
      <c r="C46" s="396"/>
      <c r="D46" s="397"/>
      <c r="E46" s="420" t="s">
        <v>167</v>
      </c>
      <c r="F46" s="421"/>
      <c r="G46" s="84"/>
      <c r="H46" s="114">
        <v>300</v>
      </c>
      <c r="I46" s="87">
        <f t="shared" si="1"/>
        <v>0</v>
      </c>
    </row>
    <row r="47" spans="1:12" x14ac:dyDescent="0.25">
      <c r="A47" s="83">
        <v>4</v>
      </c>
      <c r="B47" s="395" t="s">
        <v>170</v>
      </c>
      <c r="C47" s="396"/>
      <c r="D47" s="397"/>
      <c r="E47" s="420" t="s">
        <v>167</v>
      </c>
      <c r="F47" s="421"/>
      <c r="G47" s="84"/>
      <c r="H47" s="114">
        <v>200</v>
      </c>
      <c r="I47" s="87">
        <f t="shared" si="1"/>
        <v>0</v>
      </c>
    </row>
    <row r="48" spans="1:12" x14ac:dyDescent="0.25">
      <c r="A48" s="83">
        <v>5</v>
      </c>
      <c r="B48" s="395" t="s">
        <v>171</v>
      </c>
      <c r="C48" s="396"/>
      <c r="D48" s="397"/>
      <c r="E48" s="420" t="s">
        <v>167</v>
      </c>
      <c r="F48" s="421"/>
      <c r="G48" s="84">
        <v>4</v>
      </c>
      <c r="H48" s="116">
        <v>200</v>
      </c>
      <c r="I48" s="87">
        <f t="shared" si="1"/>
        <v>800</v>
      </c>
    </row>
    <row r="49" spans="1:12" x14ac:dyDescent="0.25">
      <c r="A49" s="83">
        <v>6</v>
      </c>
      <c r="B49" s="395" t="s">
        <v>399</v>
      </c>
      <c r="C49" s="396"/>
      <c r="D49" s="397"/>
      <c r="E49" s="420" t="s">
        <v>167</v>
      </c>
      <c r="F49" s="421"/>
      <c r="G49" s="84"/>
      <c r="H49" s="116">
        <v>140</v>
      </c>
      <c r="I49" s="87">
        <f t="shared" si="1"/>
        <v>0</v>
      </c>
    </row>
    <row r="50" spans="1:12" x14ac:dyDescent="0.25">
      <c r="A50" s="83"/>
      <c r="B50" s="395"/>
      <c r="C50" s="396"/>
      <c r="D50" s="397"/>
      <c r="E50" s="91"/>
      <c r="F50" s="58"/>
      <c r="G50" s="58"/>
      <c r="H50" s="74"/>
      <c r="I50" s="87"/>
    </row>
    <row r="51" spans="1:12" x14ac:dyDescent="0.25">
      <c r="A51" s="72"/>
      <c r="B51" s="395"/>
      <c r="C51" s="396"/>
      <c r="D51" s="397"/>
      <c r="F51" s="58"/>
      <c r="G51" s="58"/>
      <c r="H51" s="74"/>
      <c r="I51" s="87"/>
    </row>
    <row r="52" spans="1:12" x14ac:dyDescent="0.25">
      <c r="A52" s="92"/>
      <c r="B52" s="398"/>
      <c r="C52" s="399"/>
      <c r="D52" s="400"/>
      <c r="E52" s="60"/>
      <c r="F52" s="61"/>
      <c r="G52" s="58"/>
      <c r="H52" s="76"/>
      <c r="I52" s="87"/>
    </row>
    <row r="53" spans="1:12" x14ac:dyDescent="0.25">
      <c r="A53" s="422" t="s">
        <v>173</v>
      </c>
      <c r="B53" s="423"/>
      <c r="C53" s="423"/>
      <c r="D53" s="423"/>
      <c r="E53" s="423"/>
      <c r="F53" s="423"/>
      <c r="G53" s="423"/>
      <c r="H53" s="424"/>
      <c r="I53" s="98">
        <f>SUM(I44:I52)</f>
        <v>2600</v>
      </c>
    </row>
    <row r="54" spans="1:12" x14ac:dyDescent="0.25">
      <c r="A54" s="401" t="s">
        <v>174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25">
      <c r="A55" s="78" t="s">
        <v>175</v>
      </c>
      <c r="B55" s="404" t="s">
        <v>176</v>
      </c>
      <c r="C55" s="405"/>
      <c r="D55" s="406"/>
      <c r="E55" s="404" t="s">
        <v>177</v>
      </c>
      <c r="F55" s="406"/>
      <c r="G55" s="94" t="s">
        <v>178</v>
      </c>
      <c r="H55" s="94" t="s">
        <v>150</v>
      </c>
      <c r="I55" s="95" t="s">
        <v>151</v>
      </c>
    </row>
    <row r="56" spans="1:12" x14ac:dyDescent="0.25">
      <c r="A56" s="83">
        <v>1</v>
      </c>
      <c r="B56" s="407" t="s">
        <v>404</v>
      </c>
      <c r="C56" s="408"/>
      <c r="D56" s="409"/>
      <c r="E56" s="410"/>
      <c r="F56" s="411"/>
      <c r="G56" s="84"/>
      <c r="H56" s="96"/>
      <c r="I56" s="87"/>
    </row>
    <row r="57" spans="1:12" x14ac:dyDescent="0.25">
      <c r="A57" s="83"/>
      <c r="B57" s="417" t="s">
        <v>328</v>
      </c>
      <c r="C57" s="418"/>
      <c r="D57" s="419"/>
      <c r="E57" s="420">
        <v>2</v>
      </c>
      <c r="F57" s="421"/>
      <c r="G57" s="84">
        <v>39.6</v>
      </c>
      <c r="H57" s="96">
        <v>5</v>
      </c>
      <c r="I57" s="87">
        <f>H57*G57</f>
        <v>198</v>
      </c>
    </row>
    <row r="58" spans="1:12" x14ac:dyDescent="0.25">
      <c r="A58" s="97"/>
      <c r="B58" s="412"/>
      <c r="C58" s="413"/>
      <c r="D58" s="414"/>
      <c r="E58" s="415"/>
      <c r="F58" s="416"/>
      <c r="G58" s="84"/>
      <c r="H58" s="96"/>
      <c r="I58" s="87"/>
    </row>
    <row r="59" spans="1:12" x14ac:dyDescent="0.25">
      <c r="A59" s="422" t="s">
        <v>181</v>
      </c>
      <c r="B59" s="423"/>
      <c r="C59" s="423"/>
      <c r="D59" s="423"/>
      <c r="E59" s="423"/>
      <c r="F59" s="423"/>
      <c r="G59" s="423"/>
      <c r="H59" s="424"/>
      <c r="I59" s="98">
        <f>SUM(I56:I58)</f>
        <v>198</v>
      </c>
    </row>
    <row r="60" spans="1:12" x14ac:dyDescent="0.25">
      <c r="A60" s="99"/>
      <c r="B60" s="100"/>
      <c r="C60" s="100"/>
      <c r="D60" s="100"/>
      <c r="E60" s="100"/>
      <c r="F60" s="101"/>
      <c r="G60" s="102"/>
      <c r="H60" s="102"/>
      <c r="I60" s="103"/>
      <c r="L60" s="55"/>
    </row>
    <row r="61" spans="1:12" x14ac:dyDescent="0.25">
      <c r="A61" s="390"/>
      <c r="B61" s="391"/>
      <c r="C61" s="391"/>
      <c r="D61" s="391"/>
      <c r="E61" s="391"/>
      <c r="F61" s="104"/>
      <c r="G61" s="394" t="s">
        <v>182</v>
      </c>
      <c r="H61" s="391"/>
      <c r="I61" s="105">
        <f>I59+I53+I41</f>
        <v>3868.48</v>
      </c>
    </row>
    <row r="62" spans="1:12" x14ac:dyDescent="0.25">
      <c r="A62" s="390"/>
      <c r="B62" s="391"/>
      <c r="C62" s="391"/>
      <c r="D62" s="391"/>
      <c r="E62" s="391"/>
      <c r="F62" s="58"/>
      <c r="G62" s="106"/>
      <c r="H62" s="107"/>
      <c r="I62" s="108"/>
    </row>
    <row r="63" spans="1:12" ht="15.75" thickBot="1" x14ac:dyDescent="0.3">
      <c r="A63" s="390"/>
      <c r="B63" s="391"/>
      <c r="C63" s="391"/>
      <c r="D63" s="391"/>
      <c r="E63" s="391"/>
      <c r="F63" s="58"/>
      <c r="G63" s="444" t="s">
        <v>183</v>
      </c>
      <c r="H63" s="445"/>
      <c r="I63" s="117">
        <f>I61+I62</f>
        <v>3868.48</v>
      </c>
    </row>
    <row r="64" spans="1:12" ht="16.5" thickTop="1" thickBot="1" x14ac:dyDescent="0.3">
      <c r="A64" s="109"/>
      <c r="B64" s="110"/>
      <c r="C64" s="392"/>
      <c r="D64" s="393"/>
      <c r="E64" s="393"/>
      <c r="F64" s="393"/>
      <c r="G64" s="111"/>
      <c r="H64" s="111"/>
      <c r="I64" s="112"/>
    </row>
    <row r="66" spans="1:2" x14ac:dyDescent="0.25">
      <c r="A66" s="55"/>
      <c r="B66" s="55"/>
    </row>
  </sheetData>
  <mergeCells count="78"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M66"/>
  <sheetViews>
    <sheetView topLeftCell="A40" workbookViewId="0">
      <selection activeCell="P52" sqref="P52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 t="e">
        <f>#REF!</f>
        <v>#REF!</v>
      </c>
      <c r="I9" s="442"/>
    </row>
    <row r="10" spans="1:13" x14ac:dyDescent="0.25">
      <c r="A10" s="57" t="s">
        <v>130</v>
      </c>
      <c r="B10" s="55"/>
      <c r="D10" s="158"/>
      <c r="E10" s="58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E11" s="58"/>
      <c r="F11" s="428" t="s">
        <v>133</v>
      </c>
      <c r="G11" s="429"/>
      <c r="H11" s="430" t="e">
        <f>#REF!</f>
        <v>#REF!</v>
      </c>
      <c r="I11" s="431"/>
    </row>
    <row r="12" spans="1:13" x14ac:dyDescent="0.25">
      <c r="A12" s="57" t="s">
        <v>135</v>
      </c>
      <c r="B12" s="55"/>
      <c r="D12" s="143"/>
      <c r="E12" s="58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D13" s="143"/>
      <c r="E13" s="58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D14" s="143"/>
      <c r="E14" s="58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372</v>
      </c>
      <c r="G15" s="460"/>
      <c r="H15" s="461" t="s">
        <v>405</v>
      </c>
      <c r="I15" s="457"/>
    </row>
    <row r="16" spans="1:13" x14ac:dyDescent="0.25">
      <c r="A16" s="434" t="s">
        <v>406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>
        <f>SUM(G19*H19)</f>
        <v>0</v>
      </c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>
        <f t="shared" ref="I20:I21" si="0">SUM(G20*H20)</f>
        <v>0</v>
      </c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>
        <f t="shared" si="0"/>
        <v>0</v>
      </c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>
        <f>SUM(I19:I21)</f>
        <v>0</v>
      </c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/>
      <c r="B25" s="407"/>
      <c r="C25" s="408"/>
      <c r="D25" s="408"/>
      <c r="E25" s="408"/>
      <c r="F25" s="409"/>
      <c r="G25" s="144"/>
      <c r="H25" s="159"/>
      <c r="I25" s="87">
        <f>H25*G25</f>
        <v>0</v>
      </c>
    </row>
    <row r="26" spans="1:11" x14ac:dyDescent="0.25">
      <c r="A26" s="83"/>
      <c r="B26" s="417"/>
      <c r="C26" s="418"/>
      <c r="D26" s="418"/>
      <c r="E26" s="418"/>
      <c r="F26" s="418"/>
      <c r="G26" s="146"/>
      <c r="H26" s="160"/>
      <c r="I26" s="87">
        <f>H26*G26</f>
        <v>0</v>
      </c>
    </row>
    <row r="27" spans="1:11" x14ac:dyDescent="0.25">
      <c r="A27" s="83"/>
      <c r="B27" s="417"/>
      <c r="C27" s="418"/>
      <c r="D27" s="418"/>
      <c r="E27" s="418"/>
      <c r="F27" s="418"/>
      <c r="G27" s="146"/>
      <c r="H27" s="140"/>
      <c r="I27" s="87"/>
    </row>
    <row r="28" spans="1:11" x14ac:dyDescent="0.25">
      <c r="A28" s="83"/>
      <c r="B28" s="465"/>
      <c r="C28" s="466"/>
      <c r="D28" s="466"/>
      <c r="E28" s="466"/>
      <c r="F28" s="467"/>
      <c r="G28" s="146"/>
      <c r="H28" s="145"/>
      <c r="I28" s="87"/>
    </row>
    <row r="29" spans="1:11" x14ac:dyDescent="0.25">
      <c r="A29" s="83"/>
      <c r="B29" s="417"/>
      <c r="C29" s="418"/>
      <c r="D29" s="418"/>
      <c r="E29" s="418"/>
      <c r="F29" s="419"/>
      <c r="G29" s="146"/>
      <c r="H29" s="145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45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45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47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47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47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</row>
    <row r="38" spans="1:12" x14ac:dyDescent="0.25">
      <c r="A38" s="83"/>
      <c r="B38" s="458"/>
      <c r="C38" s="459"/>
      <c r="D38" s="459"/>
      <c r="E38" s="459"/>
      <c r="F38" s="459"/>
      <c r="G38" s="146"/>
      <c r="H38" s="147"/>
      <c r="I38" s="87"/>
      <c r="L38" s="88"/>
    </row>
    <row r="39" spans="1:12" x14ac:dyDescent="0.25">
      <c r="A39" s="455" t="s">
        <v>229</v>
      </c>
      <c r="B39" s="423"/>
      <c r="C39" s="423"/>
      <c r="D39" s="423"/>
      <c r="E39" s="423"/>
      <c r="F39" s="423"/>
      <c r="G39" s="423"/>
      <c r="H39" s="424"/>
      <c r="I39" s="141">
        <f>SUM(I25:I38)</f>
        <v>0</v>
      </c>
      <c r="L39" s="88"/>
    </row>
    <row r="40" spans="1:12" x14ac:dyDescent="0.25">
      <c r="A40" s="422" t="s">
        <v>230</v>
      </c>
      <c r="B40" s="423"/>
      <c r="C40" s="423"/>
      <c r="D40" s="423"/>
      <c r="E40" s="423"/>
      <c r="F40" s="423"/>
      <c r="G40" s="423"/>
      <c r="H40" s="424"/>
      <c r="I40" s="142">
        <f>ROUND((I39*0.15),2)</f>
        <v>0</v>
      </c>
      <c r="L40" s="88"/>
    </row>
    <row r="41" spans="1:12" x14ac:dyDescent="0.25">
      <c r="A41" s="422" t="s">
        <v>231</v>
      </c>
      <c r="B41" s="423"/>
      <c r="C41" s="423"/>
      <c r="D41" s="423"/>
      <c r="E41" s="423"/>
      <c r="F41" s="423"/>
      <c r="G41" s="423"/>
      <c r="H41" s="424"/>
      <c r="I41" s="130">
        <f>I39+I40</f>
        <v>0</v>
      </c>
    </row>
    <row r="42" spans="1:12" x14ac:dyDescent="0.25">
      <c r="A42" s="401" t="s">
        <v>163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25">
      <c r="A43" s="78" t="s">
        <v>164</v>
      </c>
      <c r="B43" s="404" t="s">
        <v>165</v>
      </c>
      <c r="C43" s="405"/>
      <c r="D43" s="406"/>
      <c r="E43" s="404" t="s">
        <v>147</v>
      </c>
      <c r="F43" s="406"/>
      <c r="G43" s="80" t="s">
        <v>149</v>
      </c>
      <c r="H43" s="81" t="s">
        <v>150</v>
      </c>
      <c r="I43" s="82" t="s">
        <v>151</v>
      </c>
    </row>
    <row r="44" spans="1:12" x14ac:dyDescent="0.25">
      <c r="A44" s="83">
        <v>1</v>
      </c>
      <c r="B44" s="425" t="s">
        <v>166</v>
      </c>
      <c r="C44" s="426"/>
      <c r="D44" s="427"/>
      <c r="E44" s="410" t="s">
        <v>167</v>
      </c>
      <c r="F44" s="411"/>
      <c r="G44" s="115"/>
      <c r="H44" s="113">
        <v>450</v>
      </c>
      <c r="I44" s="90">
        <f>SUM(G44*H44)</f>
        <v>0</v>
      </c>
    </row>
    <row r="45" spans="1:12" x14ac:dyDescent="0.25">
      <c r="A45" s="83">
        <v>2</v>
      </c>
      <c r="B45" s="395" t="s">
        <v>168</v>
      </c>
      <c r="C45" s="396"/>
      <c r="D45" s="397"/>
      <c r="E45" s="420" t="s">
        <v>167</v>
      </c>
      <c r="F45" s="421"/>
      <c r="G45" s="84"/>
      <c r="H45" s="114">
        <v>350</v>
      </c>
      <c r="I45" s="87">
        <f t="shared" ref="I45:I49" si="1">SUM(G45*H45)</f>
        <v>0</v>
      </c>
    </row>
    <row r="46" spans="1:12" x14ac:dyDescent="0.25">
      <c r="A46" s="83">
        <v>3</v>
      </c>
      <c r="B46" s="395" t="s">
        <v>169</v>
      </c>
      <c r="C46" s="396"/>
      <c r="D46" s="397"/>
      <c r="E46" s="420" t="s">
        <v>167</v>
      </c>
      <c r="F46" s="421"/>
      <c r="G46" s="84">
        <v>1</v>
      </c>
      <c r="H46" s="114">
        <v>300</v>
      </c>
      <c r="I46" s="87">
        <f t="shared" si="1"/>
        <v>300</v>
      </c>
    </row>
    <row r="47" spans="1:12" x14ac:dyDescent="0.25">
      <c r="A47" s="83">
        <v>4</v>
      </c>
      <c r="B47" s="395" t="s">
        <v>170</v>
      </c>
      <c r="C47" s="396"/>
      <c r="D47" s="397"/>
      <c r="E47" s="420" t="s">
        <v>167</v>
      </c>
      <c r="F47" s="421"/>
      <c r="G47" s="84"/>
      <c r="H47" s="114">
        <v>200</v>
      </c>
      <c r="I47" s="87">
        <f t="shared" si="1"/>
        <v>0</v>
      </c>
    </row>
    <row r="48" spans="1:12" x14ac:dyDescent="0.25">
      <c r="A48" s="83">
        <v>5</v>
      </c>
      <c r="B48" s="395" t="s">
        <v>171</v>
      </c>
      <c r="C48" s="396"/>
      <c r="D48" s="397"/>
      <c r="E48" s="420" t="s">
        <v>167</v>
      </c>
      <c r="F48" s="421"/>
      <c r="G48" s="84">
        <v>1</v>
      </c>
      <c r="H48" s="116">
        <v>200</v>
      </c>
      <c r="I48" s="87">
        <f t="shared" si="1"/>
        <v>200</v>
      </c>
    </row>
    <row r="49" spans="1:12" x14ac:dyDescent="0.25">
      <c r="A49" s="83">
        <v>6</v>
      </c>
      <c r="B49" s="395" t="s">
        <v>399</v>
      </c>
      <c r="C49" s="396"/>
      <c r="D49" s="397"/>
      <c r="E49" s="420" t="s">
        <v>167</v>
      </c>
      <c r="F49" s="421"/>
      <c r="G49" s="84"/>
      <c r="H49" s="116">
        <v>140</v>
      </c>
      <c r="I49" s="87">
        <f t="shared" si="1"/>
        <v>0</v>
      </c>
    </row>
    <row r="50" spans="1:12" x14ac:dyDescent="0.25">
      <c r="A50" s="83"/>
      <c r="B50" s="395"/>
      <c r="C50" s="396"/>
      <c r="D50" s="397"/>
      <c r="E50" s="91"/>
      <c r="F50" s="58"/>
      <c r="G50" s="58"/>
      <c r="H50" s="74"/>
      <c r="I50" s="87"/>
    </row>
    <row r="51" spans="1:12" x14ac:dyDescent="0.25">
      <c r="A51" s="72"/>
      <c r="B51" s="395"/>
      <c r="C51" s="396"/>
      <c r="D51" s="397"/>
      <c r="F51" s="58"/>
      <c r="G51" s="58"/>
      <c r="H51" s="74"/>
      <c r="I51" s="87"/>
    </row>
    <row r="52" spans="1:12" x14ac:dyDescent="0.25">
      <c r="A52" s="92"/>
      <c r="B52" s="398"/>
      <c r="C52" s="399"/>
      <c r="D52" s="400"/>
      <c r="E52" s="60"/>
      <c r="F52" s="61"/>
      <c r="G52" s="58"/>
      <c r="H52" s="76"/>
      <c r="I52" s="87"/>
    </row>
    <row r="53" spans="1:12" x14ac:dyDescent="0.25">
      <c r="A53" s="422" t="s">
        <v>173</v>
      </c>
      <c r="B53" s="423"/>
      <c r="C53" s="423"/>
      <c r="D53" s="423"/>
      <c r="E53" s="423"/>
      <c r="F53" s="423"/>
      <c r="G53" s="423"/>
      <c r="H53" s="424"/>
      <c r="I53" s="98">
        <f>SUM(I44:I52)</f>
        <v>500</v>
      </c>
    </row>
    <row r="54" spans="1:12" x14ac:dyDescent="0.25">
      <c r="A54" s="401" t="s">
        <v>174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25">
      <c r="A55" s="78" t="s">
        <v>175</v>
      </c>
      <c r="B55" s="404" t="s">
        <v>176</v>
      </c>
      <c r="C55" s="405"/>
      <c r="D55" s="406"/>
      <c r="E55" s="404" t="s">
        <v>177</v>
      </c>
      <c r="F55" s="406"/>
      <c r="G55" s="94" t="s">
        <v>178</v>
      </c>
      <c r="H55" s="94" t="s">
        <v>150</v>
      </c>
      <c r="I55" s="95" t="s">
        <v>151</v>
      </c>
    </row>
    <row r="56" spans="1:12" x14ac:dyDescent="0.25">
      <c r="A56" s="83">
        <v>1</v>
      </c>
      <c r="B56" s="407" t="s">
        <v>407</v>
      </c>
      <c r="C56" s="408"/>
      <c r="D56" s="409"/>
      <c r="E56" s="410"/>
      <c r="F56" s="411"/>
      <c r="G56" s="84"/>
      <c r="H56" s="96"/>
      <c r="I56" s="87"/>
    </row>
    <row r="57" spans="1:12" x14ac:dyDescent="0.25">
      <c r="A57" s="83"/>
      <c r="B57" s="417" t="s">
        <v>328</v>
      </c>
      <c r="C57" s="418"/>
      <c r="D57" s="419"/>
      <c r="E57" s="420">
        <v>1</v>
      </c>
      <c r="F57" s="421"/>
      <c r="G57" s="84">
        <v>33.4</v>
      </c>
      <c r="H57" s="96">
        <v>5</v>
      </c>
      <c r="I57" s="87">
        <f>H57*G57</f>
        <v>167</v>
      </c>
    </row>
    <row r="58" spans="1:12" x14ac:dyDescent="0.25">
      <c r="A58" s="97"/>
      <c r="B58" s="412"/>
      <c r="C58" s="413"/>
      <c r="D58" s="414"/>
      <c r="E58" s="415"/>
      <c r="F58" s="416"/>
      <c r="G58" s="84"/>
      <c r="H58" s="96"/>
      <c r="I58" s="87"/>
    </row>
    <row r="59" spans="1:12" x14ac:dyDescent="0.25">
      <c r="A59" s="422" t="s">
        <v>181</v>
      </c>
      <c r="B59" s="423"/>
      <c r="C59" s="423"/>
      <c r="D59" s="423"/>
      <c r="E59" s="423"/>
      <c r="F59" s="423"/>
      <c r="G59" s="423"/>
      <c r="H59" s="424"/>
      <c r="I59" s="98">
        <f>SUM(I56:I58)</f>
        <v>167</v>
      </c>
    </row>
    <row r="60" spans="1:12" x14ac:dyDescent="0.25">
      <c r="A60" s="99"/>
      <c r="B60" s="100"/>
      <c r="C60" s="100"/>
      <c r="D60" s="100"/>
      <c r="E60" s="100"/>
      <c r="F60" s="101"/>
      <c r="G60" s="102"/>
      <c r="H60" s="102"/>
      <c r="I60" s="103"/>
      <c r="L60" s="55"/>
    </row>
    <row r="61" spans="1:12" x14ac:dyDescent="0.25">
      <c r="A61" s="390"/>
      <c r="B61" s="391"/>
      <c r="C61" s="391"/>
      <c r="D61" s="391"/>
      <c r="E61" s="391"/>
      <c r="F61" s="104"/>
      <c r="G61" s="394" t="s">
        <v>182</v>
      </c>
      <c r="H61" s="391"/>
      <c r="I61" s="105">
        <f>I59+I53+I41</f>
        <v>667</v>
      </c>
    </row>
    <row r="62" spans="1:12" x14ac:dyDescent="0.25">
      <c r="A62" s="390"/>
      <c r="B62" s="391"/>
      <c r="C62" s="391"/>
      <c r="D62" s="391"/>
      <c r="E62" s="391"/>
      <c r="F62" s="58"/>
      <c r="G62" s="106"/>
      <c r="H62" s="107"/>
      <c r="I62" s="108"/>
    </row>
    <row r="63" spans="1:12" ht="15.75" thickBot="1" x14ac:dyDescent="0.3">
      <c r="A63" s="390"/>
      <c r="B63" s="391"/>
      <c r="C63" s="391"/>
      <c r="D63" s="391"/>
      <c r="E63" s="391"/>
      <c r="F63" s="58"/>
      <c r="G63" s="444" t="s">
        <v>183</v>
      </c>
      <c r="H63" s="445"/>
      <c r="I63" s="117">
        <f>I61+I62</f>
        <v>667</v>
      </c>
    </row>
    <row r="64" spans="1:12" ht="16.5" thickTop="1" thickBot="1" x14ac:dyDescent="0.3">
      <c r="A64" s="109"/>
      <c r="B64" s="110"/>
      <c r="C64" s="392"/>
      <c r="D64" s="393"/>
      <c r="E64" s="393"/>
      <c r="F64" s="393"/>
      <c r="G64" s="111"/>
      <c r="H64" s="111"/>
      <c r="I64" s="112"/>
    </row>
    <row r="66" spans="1:2" x14ac:dyDescent="0.25">
      <c r="A66" s="55"/>
      <c r="B66" s="55"/>
    </row>
  </sheetData>
  <mergeCells count="78"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M66"/>
  <sheetViews>
    <sheetView workbookViewId="0">
      <selection activeCell="L8" sqref="A1:XFD104857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 t="e">
        <f>#REF!</f>
        <v>#REF!</v>
      </c>
      <c r="I9" s="442"/>
    </row>
    <row r="10" spans="1:13" x14ac:dyDescent="0.25">
      <c r="A10" s="57" t="s">
        <v>130</v>
      </c>
      <c r="B10" s="55"/>
      <c r="D10" s="158"/>
      <c r="E10" s="58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E11" s="58"/>
      <c r="F11" s="428" t="s">
        <v>133</v>
      </c>
      <c r="G11" s="429"/>
      <c r="H11" s="430" t="e">
        <f>#REF!</f>
        <v>#REF!</v>
      </c>
      <c r="I11" s="431"/>
    </row>
    <row r="12" spans="1:13" x14ac:dyDescent="0.25">
      <c r="A12" s="57" t="s">
        <v>135</v>
      </c>
      <c r="B12" s="55"/>
      <c r="D12" s="143"/>
      <c r="E12" s="58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D13" s="143"/>
      <c r="E13" s="58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D14" s="143"/>
      <c r="E14" s="58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372</v>
      </c>
      <c r="G15" s="460"/>
      <c r="H15" s="461" t="s">
        <v>377</v>
      </c>
      <c r="I15" s="457"/>
    </row>
    <row r="16" spans="1:13" x14ac:dyDescent="0.25">
      <c r="A16" s="434" t="s">
        <v>408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>
        <f>SUM(G19*H19)</f>
        <v>0</v>
      </c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>
        <f t="shared" ref="I20:I21" si="0">SUM(G20*H20)</f>
        <v>0</v>
      </c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>
        <f t="shared" si="0"/>
        <v>0</v>
      </c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>
        <f>SUM(I19:I21)</f>
        <v>0</v>
      </c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>
        <v>1</v>
      </c>
      <c r="B25" s="407" t="s">
        <v>409</v>
      </c>
      <c r="C25" s="408"/>
      <c r="D25" s="408"/>
      <c r="E25" s="408"/>
      <c r="F25" s="409"/>
      <c r="G25" s="144">
        <v>1</v>
      </c>
      <c r="H25" s="159">
        <v>3167.47</v>
      </c>
      <c r="I25" s="87">
        <f>H25*G25</f>
        <v>3167.47</v>
      </c>
    </row>
    <row r="26" spans="1:11" x14ac:dyDescent="0.25">
      <c r="A26" s="83"/>
      <c r="B26" s="417"/>
      <c r="C26" s="418"/>
      <c r="D26" s="418"/>
      <c r="E26" s="418"/>
      <c r="F26" s="418"/>
      <c r="G26" s="146"/>
      <c r="H26" s="160"/>
      <c r="I26" s="87"/>
    </row>
    <row r="27" spans="1:11" x14ac:dyDescent="0.25">
      <c r="A27" s="83"/>
      <c r="B27" s="417"/>
      <c r="C27" s="418"/>
      <c r="D27" s="418"/>
      <c r="E27" s="418"/>
      <c r="F27" s="418"/>
      <c r="G27" s="146"/>
      <c r="H27" s="160"/>
      <c r="I27" s="87"/>
    </row>
    <row r="28" spans="1:11" x14ac:dyDescent="0.25">
      <c r="A28" s="83"/>
      <c r="B28" s="465"/>
      <c r="C28" s="466"/>
      <c r="D28" s="466"/>
      <c r="E28" s="466"/>
      <c r="F28" s="467"/>
      <c r="G28" s="146"/>
      <c r="H28" s="160"/>
      <c r="I28" s="87"/>
    </row>
    <row r="29" spans="1:11" x14ac:dyDescent="0.25">
      <c r="A29" s="83"/>
      <c r="B29" s="417"/>
      <c r="C29" s="418"/>
      <c r="D29" s="418"/>
      <c r="E29" s="418"/>
      <c r="F29" s="419"/>
      <c r="G29" s="146"/>
      <c r="H29" s="145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45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45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47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47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47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</row>
    <row r="38" spans="1:12" x14ac:dyDescent="0.25">
      <c r="A38" s="83"/>
      <c r="B38" s="458"/>
      <c r="C38" s="459"/>
      <c r="D38" s="459"/>
      <c r="E38" s="459"/>
      <c r="F38" s="459"/>
      <c r="G38" s="146"/>
      <c r="H38" s="147"/>
      <c r="I38" s="87"/>
      <c r="L38" s="88"/>
    </row>
    <row r="39" spans="1:12" x14ac:dyDescent="0.25">
      <c r="A39" s="455" t="s">
        <v>229</v>
      </c>
      <c r="B39" s="423"/>
      <c r="C39" s="423"/>
      <c r="D39" s="423"/>
      <c r="E39" s="423"/>
      <c r="F39" s="423"/>
      <c r="G39" s="423"/>
      <c r="H39" s="424"/>
      <c r="I39" s="141">
        <f>SUM(I25:I38)</f>
        <v>3167.47</v>
      </c>
      <c r="L39" s="88"/>
    </row>
    <row r="40" spans="1:12" x14ac:dyDescent="0.25">
      <c r="A40" s="422" t="s">
        <v>230</v>
      </c>
      <c r="B40" s="423"/>
      <c r="C40" s="423"/>
      <c r="D40" s="423"/>
      <c r="E40" s="423"/>
      <c r="F40" s="423"/>
      <c r="G40" s="423"/>
      <c r="H40" s="424"/>
      <c r="I40" s="142">
        <f>ROUND((I39*0.15),2)</f>
        <v>475.12</v>
      </c>
      <c r="L40" s="88"/>
    </row>
    <row r="41" spans="1:12" x14ac:dyDescent="0.25">
      <c r="A41" s="422" t="s">
        <v>231</v>
      </c>
      <c r="B41" s="423"/>
      <c r="C41" s="423"/>
      <c r="D41" s="423"/>
      <c r="E41" s="423"/>
      <c r="F41" s="423"/>
      <c r="G41" s="423"/>
      <c r="H41" s="424"/>
      <c r="I41" s="130">
        <f>I39+I40</f>
        <v>3642.5899999999997</v>
      </c>
    </row>
    <row r="42" spans="1:12" x14ac:dyDescent="0.25">
      <c r="A42" s="401" t="s">
        <v>163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25">
      <c r="A43" s="78" t="s">
        <v>164</v>
      </c>
      <c r="B43" s="404" t="s">
        <v>165</v>
      </c>
      <c r="C43" s="405"/>
      <c r="D43" s="406"/>
      <c r="E43" s="404" t="s">
        <v>147</v>
      </c>
      <c r="F43" s="406"/>
      <c r="G43" s="80" t="s">
        <v>149</v>
      </c>
      <c r="H43" s="81" t="s">
        <v>150</v>
      </c>
      <c r="I43" s="82" t="s">
        <v>151</v>
      </c>
    </row>
    <row r="44" spans="1:12" x14ac:dyDescent="0.25">
      <c r="A44" s="83">
        <v>1</v>
      </c>
      <c r="B44" s="425" t="s">
        <v>166</v>
      </c>
      <c r="C44" s="426"/>
      <c r="D44" s="427"/>
      <c r="E44" s="410" t="s">
        <v>167</v>
      </c>
      <c r="F44" s="411"/>
      <c r="G44" s="115"/>
      <c r="H44" s="113">
        <v>450</v>
      </c>
      <c r="I44" s="90">
        <f>SUM(G44*H44)</f>
        <v>0</v>
      </c>
    </row>
    <row r="45" spans="1:12" x14ac:dyDescent="0.25">
      <c r="A45" s="83">
        <v>2</v>
      </c>
      <c r="B45" s="395" t="s">
        <v>168</v>
      </c>
      <c r="C45" s="396"/>
      <c r="D45" s="397"/>
      <c r="E45" s="420" t="s">
        <v>167</v>
      </c>
      <c r="F45" s="421"/>
      <c r="G45" s="84"/>
      <c r="H45" s="114">
        <v>350</v>
      </c>
      <c r="I45" s="87">
        <f t="shared" ref="I45:I49" si="1">SUM(G45*H45)</f>
        <v>0</v>
      </c>
    </row>
    <row r="46" spans="1:12" x14ac:dyDescent="0.25">
      <c r="A46" s="83">
        <v>3</v>
      </c>
      <c r="B46" s="395" t="s">
        <v>169</v>
      </c>
      <c r="C46" s="396"/>
      <c r="D46" s="397"/>
      <c r="E46" s="420" t="s">
        <v>167</v>
      </c>
      <c r="F46" s="421"/>
      <c r="G46" s="84">
        <v>2.5</v>
      </c>
      <c r="H46" s="114">
        <v>300</v>
      </c>
      <c r="I46" s="87">
        <f t="shared" si="1"/>
        <v>750</v>
      </c>
    </row>
    <row r="47" spans="1:12" x14ac:dyDescent="0.25">
      <c r="A47" s="83">
        <v>4</v>
      </c>
      <c r="B47" s="395" t="s">
        <v>170</v>
      </c>
      <c r="C47" s="396"/>
      <c r="D47" s="397"/>
      <c r="E47" s="420" t="s">
        <v>167</v>
      </c>
      <c r="F47" s="421"/>
      <c r="G47" s="84"/>
      <c r="H47" s="114">
        <v>200</v>
      </c>
      <c r="I47" s="87">
        <f t="shared" si="1"/>
        <v>0</v>
      </c>
    </row>
    <row r="48" spans="1:12" x14ac:dyDescent="0.25">
      <c r="A48" s="83">
        <v>5</v>
      </c>
      <c r="B48" s="395" t="s">
        <v>171</v>
      </c>
      <c r="C48" s="396"/>
      <c r="D48" s="397"/>
      <c r="E48" s="420" t="s">
        <v>167</v>
      </c>
      <c r="F48" s="421"/>
      <c r="G48" s="84">
        <v>2.5</v>
      </c>
      <c r="H48" s="116">
        <v>200</v>
      </c>
      <c r="I48" s="87">
        <f t="shared" si="1"/>
        <v>500</v>
      </c>
    </row>
    <row r="49" spans="1:12" x14ac:dyDescent="0.25">
      <c r="A49" s="83">
        <v>6</v>
      </c>
      <c r="B49" s="395" t="s">
        <v>410</v>
      </c>
      <c r="C49" s="396"/>
      <c r="D49" s="397"/>
      <c r="E49" s="420" t="s">
        <v>167</v>
      </c>
      <c r="F49" s="421"/>
      <c r="G49" s="84"/>
      <c r="H49" s="116">
        <v>140</v>
      </c>
      <c r="I49" s="87">
        <f t="shared" si="1"/>
        <v>0</v>
      </c>
    </row>
    <row r="50" spans="1:12" x14ac:dyDescent="0.25">
      <c r="A50" s="83"/>
      <c r="B50" s="395"/>
      <c r="C50" s="396"/>
      <c r="D50" s="397"/>
      <c r="E50" s="91"/>
      <c r="F50" s="58"/>
      <c r="G50" s="58"/>
      <c r="H50" s="74"/>
      <c r="I50" s="87"/>
    </row>
    <row r="51" spans="1:12" x14ac:dyDescent="0.25">
      <c r="A51" s="72"/>
      <c r="B51" s="395"/>
      <c r="C51" s="396"/>
      <c r="D51" s="397"/>
      <c r="F51" s="58"/>
      <c r="G51" s="58"/>
      <c r="H51" s="74"/>
      <c r="I51" s="87"/>
    </row>
    <row r="52" spans="1:12" x14ac:dyDescent="0.25">
      <c r="A52" s="92"/>
      <c r="B52" s="398"/>
      <c r="C52" s="399"/>
      <c r="D52" s="400"/>
      <c r="E52" s="60"/>
      <c r="F52" s="61"/>
      <c r="G52" s="58"/>
      <c r="H52" s="76"/>
      <c r="I52" s="87"/>
    </row>
    <row r="53" spans="1:12" x14ac:dyDescent="0.25">
      <c r="A53" s="422" t="s">
        <v>173</v>
      </c>
      <c r="B53" s="423"/>
      <c r="C53" s="423"/>
      <c r="D53" s="423"/>
      <c r="E53" s="423"/>
      <c r="F53" s="423"/>
      <c r="G53" s="423"/>
      <c r="H53" s="424"/>
      <c r="I53" s="98">
        <f>SUM(I44:I52)</f>
        <v>1250</v>
      </c>
    </row>
    <row r="54" spans="1:12" x14ac:dyDescent="0.25">
      <c r="A54" s="401" t="s">
        <v>174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25">
      <c r="A55" s="78" t="s">
        <v>175</v>
      </c>
      <c r="B55" s="404" t="s">
        <v>176</v>
      </c>
      <c r="C55" s="405"/>
      <c r="D55" s="406"/>
      <c r="E55" s="404" t="s">
        <v>177</v>
      </c>
      <c r="F55" s="406"/>
      <c r="G55" s="94" t="s">
        <v>178</v>
      </c>
      <c r="H55" s="94" t="s">
        <v>150</v>
      </c>
      <c r="I55" s="95" t="s">
        <v>151</v>
      </c>
    </row>
    <row r="56" spans="1:12" x14ac:dyDescent="0.25">
      <c r="A56" s="83">
        <v>1</v>
      </c>
      <c r="B56" s="407" t="s">
        <v>407</v>
      </c>
      <c r="C56" s="408"/>
      <c r="D56" s="409"/>
      <c r="E56" s="410"/>
      <c r="F56" s="411"/>
      <c r="G56" s="84"/>
      <c r="H56" s="96"/>
      <c r="I56" s="87"/>
    </row>
    <row r="57" spans="1:12" x14ac:dyDescent="0.25">
      <c r="A57" s="83"/>
      <c r="B57" s="417" t="s">
        <v>328</v>
      </c>
      <c r="C57" s="418"/>
      <c r="D57" s="419"/>
      <c r="E57" s="420">
        <v>1</v>
      </c>
      <c r="F57" s="421"/>
      <c r="G57" s="84">
        <v>66.400000000000006</v>
      </c>
      <c r="H57" s="96">
        <v>5</v>
      </c>
      <c r="I57" s="87">
        <f>H57*G57</f>
        <v>332</v>
      </c>
    </row>
    <row r="58" spans="1:12" x14ac:dyDescent="0.25">
      <c r="A58" s="97"/>
      <c r="B58" s="412"/>
      <c r="C58" s="413"/>
      <c r="D58" s="414"/>
      <c r="E58" s="415"/>
      <c r="F58" s="416"/>
      <c r="G58" s="84"/>
      <c r="H58" s="96"/>
      <c r="I58" s="87"/>
    </row>
    <row r="59" spans="1:12" x14ac:dyDescent="0.25">
      <c r="A59" s="422" t="s">
        <v>181</v>
      </c>
      <c r="B59" s="423"/>
      <c r="C59" s="423"/>
      <c r="D59" s="423"/>
      <c r="E59" s="423"/>
      <c r="F59" s="423"/>
      <c r="G59" s="423"/>
      <c r="H59" s="424"/>
      <c r="I59" s="98">
        <f>SUM(I56:I58)</f>
        <v>332</v>
      </c>
    </row>
    <row r="60" spans="1:12" x14ac:dyDescent="0.25">
      <c r="A60" s="99"/>
      <c r="B60" s="100"/>
      <c r="C60" s="100"/>
      <c r="D60" s="100"/>
      <c r="E60" s="100"/>
      <c r="F60" s="101"/>
      <c r="G60" s="102"/>
      <c r="H60" s="102"/>
      <c r="I60" s="103"/>
      <c r="L60" s="55"/>
    </row>
    <row r="61" spans="1:12" x14ac:dyDescent="0.25">
      <c r="A61" s="390"/>
      <c r="B61" s="391"/>
      <c r="C61" s="391"/>
      <c r="D61" s="391"/>
      <c r="E61" s="391"/>
      <c r="F61" s="104"/>
      <c r="G61" s="394" t="s">
        <v>182</v>
      </c>
      <c r="H61" s="391"/>
      <c r="I61" s="105">
        <f>I59+I53+I41</f>
        <v>5224.59</v>
      </c>
    </row>
    <row r="62" spans="1:12" x14ac:dyDescent="0.25">
      <c r="A62" s="390"/>
      <c r="B62" s="391"/>
      <c r="C62" s="391"/>
      <c r="D62" s="391"/>
      <c r="E62" s="391"/>
      <c r="F62" s="58"/>
      <c r="G62" s="106"/>
      <c r="H62" s="107"/>
      <c r="I62" s="108"/>
    </row>
    <row r="63" spans="1:12" ht="15.75" thickBot="1" x14ac:dyDescent="0.3">
      <c r="A63" s="390"/>
      <c r="B63" s="391"/>
      <c r="C63" s="391"/>
      <c r="D63" s="391"/>
      <c r="E63" s="391"/>
      <c r="F63" s="58"/>
      <c r="G63" s="444" t="s">
        <v>183</v>
      </c>
      <c r="H63" s="445"/>
      <c r="I63" s="117">
        <f>I61+I62</f>
        <v>5224.59</v>
      </c>
    </row>
    <row r="64" spans="1:12" ht="16.5" thickTop="1" thickBot="1" x14ac:dyDescent="0.3">
      <c r="A64" s="109"/>
      <c r="B64" s="110"/>
      <c r="C64" s="392"/>
      <c r="D64" s="393"/>
      <c r="E64" s="393"/>
      <c r="F64" s="393"/>
      <c r="G64" s="111"/>
      <c r="H64" s="111"/>
      <c r="I64" s="112"/>
    </row>
    <row r="66" spans="1:2" x14ac:dyDescent="0.25">
      <c r="A66" s="55"/>
      <c r="B66" s="55"/>
    </row>
  </sheetData>
  <mergeCells count="78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M66"/>
  <sheetViews>
    <sheetView topLeftCell="A16" workbookViewId="0">
      <selection activeCell="M34" sqref="M34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 t="e">
        <f>#REF!</f>
        <v>#REF!</v>
      </c>
      <c r="I9" s="442"/>
    </row>
    <row r="10" spans="1:13" x14ac:dyDescent="0.25">
      <c r="A10" s="57" t="s">
        <v>130</v>
      </c>
      <c r="B10" s="55"/>
      <c r="D10" s="158"/>
      <c r="E10" s="58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E11" s="58"/>
      <c r="F11" s="428" t="s">
        <v>133</v>
      </c>
      <c r="G11" s="429"/>
      <c r="H11" s="430" t="e">
        <f>#REF!</f>
        <v>#REF!</v>
      </c>
      <c r="I11" s="431"/>
    </row>
    <row r="12" spans="1:13" x14ac:dyDescent="0.25">
      <c r="A12" s="57" t="s">
        <v>135</v>
      </c>
      <c r="B12" s="55"/>
      <c r="D12" s="143"/>
      <c r="E12" s="58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D13" s="143"/>
      <c r="E13" s="58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D14" s="143"/>
      <c r="E14" s="58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372</v>
      </c>
      <c r="G15" s="460"/>
      <c r="H15" s="461" t="s">
        <v>373</v>
      </c>
      <c r="I15" s="457"/>
    </row>
    <row r="16" spans="1:13" x14ac:dyDescent="0.25">
      <c r="A16" s="434" t="s">
        <v>411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>
        <f>SUM(G19*H19)</f>
        <v>0</v>
      </c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>
        <f t="shared" ref="I20:I21" si="0">SUM(G20*H20)</f>
        <v>0</v>
      </c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>
        <f t="shared" si="0"/>
        <v>0</v>
      </c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>
        <f>SUM(I19:I21)</f>
        <v>0</v>
      </c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/>
      <c r="B25" s="407"/>
      <c r="C25" s="408"/>
      <c r="D25" s="408"/>
      <c r="E25" s="408"/>
      <c r="F25" s="409"/>
      <c r="G25" s="144"/>
      <c r="H25" s="159"/>
      <c r="I25" s="87"/>
    </row>
    <row r="26" spans="1:11" x14ac:dyDescent="0.25">
      <c r="A26" s="83"/>
      <c r="B26" s="417"/>
      <c r="C26" s="418"/>
      <c r="D26" s="418"/>
      <c r="E26" s="418"/>
      <c r="F26" s="418"/>
      <c r="G26" s="146"/>
      <c r="H26" s="160"/>
      <c r="I26" s="87"/>
    </row>
    <row r="27" spans="1:11" x14ac:dyDescent="0.25">
      <c r="A27" s="83"/>
      <c r="B27" s="417"/>
      <c r="C27" s="418"/>
      <c r="D27" s="418"/>
      <c r="E27" s="418"/>
      <c r="F27" s="418"/>
      <c r="G27" s="146"/>
      <c r="H27" s="160"/>
      <c r="I27" s="87"/>
    </row>
    <row r="28" spans="1:11" x14ac:dyDescent="0.25">
      <c r="A28" s="83"/>
      <c r="B28" s="465"/>
      <c r="C28" s="466"/>
      <c r="D28" s="466"/>
      <c r="E28" s="466"/>
      <c r="F28" s="467"/>
      <c r="G28" s="146"/>
      <c r="H28" s="160"/>
      <c r="I28" s="87"/>
    </row>
    <row r="29" spans="1:11" x14ac:dyDescent="0.25">
      <c r="A29" s="83"/>
      <c r="B29" s="417"/>
      <c r="C29" s="418"/>
      <c r="D29" s="418"/>
      <c r="E29" s="418"/>
      <c r="F29" s="419"/>
      <c r="G29" s="146"/>
      <c r="H29" s="145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45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45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47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47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47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</row>
    <row r="38" spans="1:12" x14ac:dyDescent="0.25">
      <c r="A38" s="83"/>
      <c r="B38" s="458"/>
      <c r="C38" s="459"/>
      <c r="D38" s="459"/>
      <c r="E38" s="459"/>
      <c r="F38" s="459"/>
      <c r="G38" s="146"/>
      <c r="H38" s="147"/>
      <c r="I38" s="87"/>
      <c r="L38" s="88"/>
    </row>
    <row r="39" spans="1:12" x14ac:dyDescent="0.25">
      <c r="A39" s="455" t="s">
        <v>229</v>
      </c>
      <c r="B39" s="423"/>
      <c r="C39" s="423"/>
      <c r="D39" s="423"/>
      <c r="E39" s="423"/>
      <c r="F39" s="423"/>
      <c r="G39" s="423"/>
      <c r="H39" s="424"/>
      <c r="I39" s="141">
        <f>SUM(I25:I38)</f>
        <v>0</v>
      </c>
      <c r="L39" s="88"/>
    </row>
    <row r="40" spans="1:12" x14ac:dyDescent="0.25">
      <c r="A40" s="422" t="s">
        <v>230</v>
      </c>
      <c r="B40" s="423"/>
      <c r="C40" s="423"/>
      <c r="D40" s="423"/>
      <c r="E40" s="423"/>
      <c r="F40" s="423"/>
      <c r="G40" s="423"/>
      <c r="H40" s="424"/>
      <c r="I40" s="142">
        <f>ROUND((I39*0.15),2)</f>
        <v>0</v>
      </c>
      <c r="L40" s="88"/>
    </row>
    <row r="41" spans="1:12" x14ac:dyDescent="0.25">
      <c r="A41" s="422" t="s">
        <v>231</v>
      </c>
      <c r="B41" s="423"/>
      <c r="C41" s="423"/>
      <c r="D41" s="423"/>
      <c r="E41" s="423"/>
      <c r="F41" s="423"/>
      <c r="G41" s="423"/>
      <c r="H41" s="424"/>
      <c r="I41" s="130">
        <f>I39+I40</f>
        <v>0</v>
      </c>
    </row>
    <row r="42" spans="1:12" x14ac:dyDescent="0.25">
      <c r="A42" s="401" t="s">
        <v>163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25">
      <c r="A43" s="78" t="s">
        <v>164</v>
      </c>
      <c r="B43" s="404" t="s">
        <v>165</v>
      </c>
      <c r="C43" s="405"/>
      <c r="D43" s="406"/>
      <c r="E43" s="404" t="s">
        <v>147</v>
      </c>
      <c r="F43" s="406"/>
      <c r="G43" s="80" t="s">
        <v>149</v>
      </c>
      <c r="H43" s="81" t="s">
        <v>150</v>
      </c>
      <c r="I43" s="82" t="s">
        <v>151</v>
      </c>
    </row>
    <row r="44" spans="1:12" x14ac:dyDescent="0.25">
      <c r="A44" s="83">
        <v>1</v>
      </c>
      <c r="B44" s="425" t="s">
        <v>166</v>
      </c>
      <c r="C44" s="426"/>
      <c r="D44" s="427"/>
      <c r="E44" s="410" t="s">
        <v>167</v>
      </c>
      <c r="F44" s="411"/>
      <c r="G44" s="115"/>
      <c r="H44" s="113">
        <v>450</v>
      </c>
      <c r="I44" s="90">
        <f>SUM(G44*H44)</f>
        <v>0</v>
      </c>
    </row>
    <row r="45" spans="1:12" x14ac:dyDescent="0.25">
      <c r="A45" s="83">
        <v>2</v>
      </c>
      <c r="B45" s="395" t="s">
        <v>168</v>
      </c>
      <c r="C45" s="396"/>
      <c r="D45" s="397"/>
      <c r="E45" s="420" t="s">
        <v>167</v>
      </c>
      <c r="F45" s="421"/>
      <c r="G45" s="84"/>
      <c r="H45" s="114">
        <v>350</v>
      </c>
      <c r="I45" s="87">
        <f t="shared" ref="I45:I49" si="1">SUM(G45*H45)</f>
        <v>0</v>
      </c>
    </row>
    <row r="46" spans="1:12" x14ac:dyDescent="0.25">
      <c r="A46" s="83">
        <v>3</v>
      </c>
      <c r="B46" s="395" t="s">
        <v>169</v>
      </c>
      <c r="C46" s="396"/>
      <c r="D46" s="397"/>
      <c r="E46" s="420" t="s">
        <v>167</v>
      </c>
      <c r="F46" s="421"/>
      <c r="G46" s="84">
        <v>3</v>
      </c>
      <c r="H46" s="114">
        <v>300</v>
      </c>
      <c r="I46" s="87">
        <f t="shared" si="1"/>
        <v>900</v>
      </c>
    </row>
    <row r="47" spans="1:12" x14ac:dyDescent="0.25">
      <c r="A47" s="83">
        <v>4</v>
      </c>
      <c r="B47" s="395" t="s">
        <v>170</v>
      </c>
      <c r="C47" s="396"/>
      <c r="D47" s="397"/>
      <c r="E47" s="420" t="s">
        <v>167</v>
      </c>
      <c r="F47" s="421"/>
      <c r="G47" s="84"/>
      <c r="H47" s="114">
        <v>200</v>
      </c>
      <c r="I47" s="87">
        <f t="shared" si="1"/>
        <v>0</v>
      </c>
    </row>
    <row r="48" spans="1:12" x14ac:dyDescent="0.25">
      <c r="A48" s="83">
        <v>5</v>
      </c>
      <c r="B48" s="395" t="s">
        <v>171</v>
      </c>
      <c r="C48" s="396"/>
      <c r="D48" s="397"/>
      <c r="E48" s="420" t="s">
        <v>167</v>
      </c>
      <c r="F48" s="421"/>
      <c r="G48" s="84">
        <v>3</v>
      </c>
      <c r="H48" s="116">
        <v>200</v>
      </c>
      <c r="I48" s="87">
        <f t="shared" si="1"/>
        <v>600</v>
      </c>
    </row>
    <row r="49" spans="1:12" x14ac:dyDescent="0.25">
      <c r="A49" s="83">
        <v>6</v>
      </c>
      <c r="B49" s="395" t="s">
        <v>410</v>
      </c>
      <c r="C49" s="396"/>
      <c r="D49" s="397"/>
      <c r="E49" s="420" t="s">
        <v>167</v>
      </c>
      <c r="F49" s="421"/>
      <c r="G49" s="84"/>
      <c r="H49" s="116">
        <v>140</v>
      </c>
      <c r="I49" s="87">
        <f t="shared" si="1"/>
        <v>0</v>
      </c>
    </row>
    <row r="50" spans="1:12" x14ac:dyDescent="0.25">
      <c r="A50" s="83"/>
      <c r="B50" s="395"/>
      <c r="C50" s="396"/>
      <c r="D50" s="397"/>
      <c r="E50" s="91"/>
      <c r="F50" s="58"/>
      <c r="G50" s="58"/>
      <c r="H50" s="74"/>
      <c r="I50" s="87"/>
    </row>
    <row r="51" spans="1:12" x14ac:dyDescent="0.25">
      <c r="A51" s="72"/>
      <c r="B51" s="395"/>
      <c r="C51" s="396"/>
      <c r="D51" s="397"/>
      <c r="F51" s="58"/>
      <c r="G51" s="58"/>
      <c r="H51" s="74"/>
      <c r="I51" s="87"/>
    </row>
    <row r="52" spans="1:12" x14ac:dyDescent="0.25">
      <c r="A52" s="92"/>
      <c r="B52" s="398"/>
      <c r="C52" s="399"/>
      <c r="D52" s="400"/>
      <c r="E52" s="60"/>
      <c r="F52" s="61"/>
      <c r="G52" s="58"/>
      <c r="H52" s="76"/>
      <c r="I52" s="87"/>
    </row>
    <row r="53" spans="1:12" x14ac:dyDescent="0.25">
      <c r="A53" s="422" t="s">
        <v>173</v>
      </c>
      <c r="B53" s="423"/>
      <c r="C53" s="423"/>
      <c r="D53" s="423"/>
      <c r="E53" s="423"/>
      <c r="F53" s="423"/>
      <c r="G53" s="423"/>
      <c r="H53" s="424"/>
      <c r="I53" s="98">
        <f>SUM(I44:I52)</f>
        <v>1500</v>
      </c>
    </row>
    <row r="54" spans="1:12" x14ac:dyDescent="0.25">
      <c r="A54" s="401" t="s">
        <v>174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25">
      <c r="A55" s="78" t="s">
        <v>175</v>
      </c>
      <c r="B55" s="404" t="s">
        <v>176</v>
      </c>
      <c r="C55" s="405"/>
      <c r="D55" s="406"/>
      <c r="E55" s="404" t="s">
        <v>177</v>
      </c>
      <c r="F55" s="406"/>
      <c r="G55" s="94" t="s">
        <v>178</v>
      </c>
      <c r="H55" s="94" t="s">
        <v>150</v>
      </c>
      <c r="I55" s="95" t="s">
        <v>151</v>
      </c>
    </row>
    <row r="56" spans="1:12" x14ac:dyDescent="0.25">
      <c r="A56" s="83">
        <v>1</v>
      </c>
      <c r="B56" s="407" t="s">
        <v>412</v>
      </c>
      <c r="C56" s="408"/>
      <c r="D56" s="409"/>
      <c r="E56" s="410"/>
      <c r="F56" s="411"/>
      <c r="G56" s="84"/>
      <c r="H56" s="96"/>
      <c r="I56" s="87"/>
    </row>
    <row r="57" spans="1:12" x14ac:dyDescent="0.25">
      <c r="A57" s="83"/>
      <c r="B57" s="417" t="s">
        <v>328</v>
      </c>
      <c r="C57" s="418"/>
      <c r="D57" s="419"/>
      <c r="E57" s="420">
        <v>1</v>
      </c>
      <c r="F57" s="421"/>
      <c r="G57" s="84">
        <v>34</v>
      </c>
      <c r="H57" s="96">
        <v>5</v>
      </c>
      <c r="I57" s="87">
        <f>H57*G57</f>
        <v>170</v>
      </c>
    </row>
    <row r="58" spans="1:12" x14ac:dyDescent="0.25">
      <c r="A58" s="97"/>
      <c r="B58" s="412"/>
      <c r="C58" s="413"/>
      <c r="D58" s="414"/>
      <c r="E58" s="415"/>
      <c r="F58" s="416"/>
      <c r="G58" s="84"/>
      <c r="H58" s="96"/>
      <c r="I58" s="87"/>
    </row>
    <row r="59" spans="1:12" x14ac:dyDescent="0.25">
      <c r="A59" s="422" t="s">
        <v>181</v>
      </c>
      <c r="B59" s="423"/>
      <c r="C59" s="423"/>
      <c r="D59" s="423"/>
      <c r="E59" s="423"/>
      <c r="F59" s="423"/>
      <c r="G59" s="423"/>
      <c r="H59" s="424"/>
      <c r="I59" s="98">
        <f>SUM(I56:I58)</f>
        <v>170</v>
      </c>
    </row>
    <row r="60" spans="1:12" x14ac:dyDescent="0.25">
      <c r="A60" s="99"/>
      <c r="B60" s="100"/>
      <c r="C60" s="100"/>
      <c r="D60" s="100"/>
      <c r="E60" s="100"/>
      <c r="F60" s="101"/>
      <c r="G60" s="102"/>
      <c r="H60" s="102"/>
      <c r="I60" s="103"/>
      <c r="L60" s="55"/>
    </row>
    <row r="61" spans="1:12" x14ac:dyDescent="0.25">
      <c r="A61" s="390"/>
      <c r="B61" s="391"/>
      <c r="C61" s="391"/>
      <c r="D61" s="391"/>
      <c r="E61" s="391"/>
      <c r="F61" s="104"/>
      <c r="G61" s="394" t="s">
        <v>182</v>
      </c>
      <c r="H61" s="391"/>
      <c r="I61" s="105">
        <f>I59+I53+I41</f>
        <v>1670</v>
      </c>
    </row>
    <row r="62" spans="1:12" x14ac:dyDescent="0.25">
      <c r="A62" s="390"/>
      <c r="B62" s="391"/>
      <c r="C62" s="391"/>
      <c r="D62" s="391"/>
      <c r="E62" s="391"/>
      <c r="F62" s="58"/>
      <c r="G62" s="106"/>
      <c r="H62" s="107"/>
      <c r="I62" s="108"/>
    </row>
    <row r="63" spans="1:12" ht="15.75" thickBot="1" x14ac:dyDescent="0.3">
      <c r="A63" s="390"/>
      <c r="B63" s="391"/>
      <c r="C63" s="391"/>
      <c r="D63" s="391"/>
      <c r="E63" s="391"/>
      <c r="F63" s="58"/>
      <c r="G63" s="444" t="s">
        <v>183</v>
      </c>
      <c r="H63" s="445"/>
      <c r="I63" s="117">
        <f>I61+I62</f>
        <v>1670</v>
      </c>
    </row>
    <row r="64" spans="1:12" ht="16.5" thickTop="1" thickBot="1" x14ac:dyDescent="0.3">
      <c r="A64" s="109"/>
      <c r="B64" s="110"/>
      <c r="C64" s="392"/>
      <c r="D64" s="393"/>
      <c r="E64" s="393"/>
      <c r="F64" s="393"/>
      <c r="G64" s="111"/>
      <c r="H64" s="111"/>
      <c r="I64" s="112"/>
    </row>
    <row r="66" spans="1:2" x14ac:dyDescent="0.25">
      <c r="A66" s="55"/>
      <c r="B66" s="55"/>
    </row>
  </sheetData>
  <mergeCells count="78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M66"/>
  <sheetViews>
    <sheetView topLeftCell="A31" workbookViewId="0">
      <selection activeCell="M34" sqref="M34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 t="e">
        <f>#REF!</f>
        <v>#REF!</v>
      </c>
      <c r="I9" s="442"/>
    </row>
    <row r="10" spans="1:13" x14ac:dyDescent="0.25">
      <c r="A10" s="57" t="s">
        <v>130</v>
      </c>
      <c r="B10" s="55"/>
      <c r="D10" s="158"/>
      <c r="E10" s="58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E11" s="58"/>
      <c r="F11" s="428" t="s">
        <v>133</v>
      </c>
      <c r="G11" s="429"/>
      <c r="H11" s="430" t="e">
        <f>#REF!</f>
        <v>#REF!</v>
      </c>
      <c r="I11" s="431"/>
    </row>
    <row r="12" spans="1:13" x14ac:dyDescent="0.25">
      <c r="A12" s="57" t="s">
        <v>135</v>
      </c>
      <c r="B12" s="55"/>
      <c r="D12" s="143"/>
      <c r="E12" s="58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D13" s="143"/>
      <c r="E13" s="58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D14" s="143"/>
      <c r="E14" s="58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372</v>
      </c>
      <c r="G15" s="460"/>
      <c r="H15" s="461" t="s">
        <v>380</v>
      </c>
      <c r="I15" s="457"/>
    </row>
    <row r="16" spans="1:13" x14ac:dyDescent="0.25">
      <c r="A16" s="434" t="s">
        <v>411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>
        <f>SUM(G19*H19)</f>
        <v>0</v>
      </c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>
        <f t="shared" ref="I20:I21" si="0">SUM(G20*H20)</f>
        <v>0</v>
      </c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>
        <f t="shared" si="0"/>
        <v>0</v>
      </c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>
        <f>SUM(I19:I21)</f>
        <v>0</v>
      </c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/>
      <c r="B25" s="407"/>
      <c r="C25" s="408"/>
      <c r="D25" s="408"/>
      <c r="E25" s="408"/>
      <c r="F25" s="409"/>
      <c r="G25" s="144"/>
      <c r="H25" s="159"/>
      <c r="I25" s="87"/>
    </row>
    <row r="26" spans="1:11" x14ac:dyDescent="0.25">
      <c r="A26" s="83"/>
      <c r="B26" s="417"/>
      <c r="C26" s="418"/>
      <c r="D26" s="418"/>
      <c r="E26" s="418"/>
      <c r="F26" s="418"/>
      <c r="G26" s="146"/>
      <c r="H26" s="160"/>
      <c r="I26" s="87"/>
    </row>
    <row r="27" spans="1:11" x14ac:dyDescent="0.25">
      <c r="A27" s="83"/>
      <c r="B27" s="417"/>
      <c r="C27" s="418"/>
      <c r="D27" s="418"/>
      <c r="E27" s="418"/>
      <c r="F27" s="418"/>
      <c r="G27" s="146"/>
      <c r="H27" s="160"/>
      <c r="I27" s="87"/>
    </row>
    <row r="28" spans="1:11" x14ac:dyDescent="0.25">
      <c r="A28" s="83"/>
      <c r="B28" s="465"/>
      <c r="C28" s="466"/>
      <c r="D28" s="466"/>
      <c r="E28" s="466"/>
      <c r="F28" s="467"/>
      <c r="G28" s="146"/>
      <c r="H28" s="160"/>
      <c r="I28" s="87"/>
    </row>
    <row r="29" spans="1:11" x14ac:dyDescent="0.25">
      <c r="A29" s="83"/>
      <c r="B29" s="417"/>
      <c r="C29" s="418"/>
      <c r="D29" s="418"/>
      <c r="E29" s="418"/>
      <c r="F29" s="419"/>
      <c r="G29" s="146"/>
      <c r="H29" s="145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45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45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47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47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47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</row>
    <row r="38" spans="1:12" x14ac:dyDescent="0.25">
      <c r="A38" s="83"/>
      <c r="B38" s="458"/>
      <c r="C38" s="459"/>
      <c r="D38" s="459"/>
      <c r="E38" s="459"/>
      <c r="F38" s="459"/>
      <c r="G38" s="146"/>
      <c r="H38" s="147"/>
      <c r="I38" s="87"/>
      <c r="L38" s="88"/>
    </row>
    <row r="39" spans="1:12" x14ac:dyDescent="0.25">
      <c r="A39" s="455" t="s">
        <v>229</v>
      </c>
      <c r="B39" s="423"/>
      <c r="C39" s="423"/>
      <c r="D39" s="423"/>
      <c r="E39" s="423"/>
      <c r="F39" s="423"/>
      <c r="G39" s="423"/>
      <c r="H39" s="424"/>
      <c r="I39" s="141">
        <f>SUM(I25:I38)</f>
        <v>0</v>
      </c>
      <c r="L39" s="88"/>
    </row>
    <row r="40" spans="1:12" x14ac:dyDescent="0.25">
      <c r="A40" s="422" t="s">
        <v>230</v>
      </c>
      <c r="B40" s="423"/>
      <c r="C40" s="423"/>
      <c r="D40" s="423"/>
      <c r="E40" s="423"/>
      <c r="F40" s="423"/>
      <c r="G40" s="423"/>
      <c r="H40" s="424"/>
      <c r="I40" s="142">
        <f>ROUND((I39*0.15),2)</f>
        <v>0</v>
      </c>
      <c r="L40" s="88"/>
    </row>
    <row r="41" spans="1:12" x14ac:dyDescent="0.25">
      <c r="A41" s="422" t="s">
        <v>231</v>
      </c>
      <c r="B41" s="423"/>
      <c r="C41" s="423"/>
      <c r="D41" s="423"/>
      <c r="E41" s="423"/>
      <c r="F41" s="423"/>
      <c r="G41" s="423"/>
      <c r="H41" s="424"/>
      <c r="I41" s="130">
        <f>I39+I40</f>
        <v>0</v>
      </c>
    </row>
    <row r="42" spans="1:12" x14ac:dyDescent="0.25">
      <c r="A42" s="401" t="s">
        <v>163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25">
      <c r="A43" s="78" t="s">
        <v>164</v>
      </c>
      <c r="B43" s="404" t="s">
        <v>165</v>
      </c>
      <c r="C43" s="405"/>
      <c r="D43" s="406"/>
      <c r="E43" s="404" t="s">
        <v>147</v>
      </c>
      <c r="F43" s="406"/>
      <c r="G43" s="80" t="s">
        <v>149</v>
      </c>
      <c r="H43" s="81" t="s">
        <v>150</v>
      </c>
      <c r="I43" s="82" t="s">
        <v>151</v>
      </c>
    </row>
    <row r="44" spans="1:12" x14ac:dyDescent="0.25">
      <c r="A44" s="83">
        <v>1</v>
      </c>
      <c r="B44" s="425" t="s">
        <v>166</v>
      </c>
      <c r="C44" s="426"/>
      <c r="D44" s="427"/>
      <c r="E44" s="410" t="s">
        <v>167</v>
      </c>
      <c r="F44" s="411"/>
      <c r="G44" s="115"/>
      <c r="H44" s="113">
        <v>450</v>
      </c>
      <c r="I44" s="90">
        <f>SUM(G44*H44)</f>
        <v>0</v>
      </c>
    </row>
    <row r="45" spans="1:12" x14ac:dyDescent="0.25">
      <c r="A45" s="83">
        <v>2</v>
      </c>
      <c r="B45" s="395" t="s">
        <v>168</v>
      </c>
      <c r="C45" s="396"/>
      <c r="D45" s="397"/>
      <c r="E45" s="420" t="s">
        <v>167</v>
      </c>
      <c r="F45" s="421"/>
      <c r="G45" s="84"/>
      <c r="H45" s="114">
        <v>350</v>
      </c>
      <c r="I45" s="87">
        <f t="shared" ref="I45:I49" si="1">SUM(G45*H45)</f>
        <v>0</v>
      </c>
    </row>
    <row r="46" spans="1:12" x14ac:dyDescent="0.25">
      <c r="A46" s="83">
        <v>3</v>
      </c>
      <c r="B46" s="395" t="s">
        <v>169</v>
      </c>
      <c r="C46" s="396"/>
      <c r="D46" s="397"/>
      <c r="E46" s="420" t="s">
        <v>167</v>
      </c>
      <c r="F46" s="421"/>
      <c r="G46" s="155">
        <v>1.5</v>
      </c>
      <c r="H46" s="114">
        <v>300</v>
      </c>
      <c r="I46" s="87">
        <f t="shared" si="1"/>
        <v>450</v>
      </c>
    </row>
    <row r="47" spans="1:12" x14ac:dyDescent="0.25">
      <c r="A47" s="83">
        <v>4</v>
      </c>
      <c r="B47" s="395" t="s">
        <v>170</v>
      </c>
      <c r="C47" s="396"/>
      <c r="D47" s="397"/>
      <c r="E47" s="420" t="s">
        <v>167</v>
      </c>
      <c r="F47" s="421"/>
      <c r="G47" s="84"/>
      <c r="H47" s="114">
        <v>200</v>
      </c>
      <c r="I47" s="87">
        <f t="shared" si="1"/>
        <v>0</v>
      </c>
    </row>
    <row r="48" spans="1:12" x14ac:dyDescent="0.25">
      <c r="A48" s="83">
        <v>5</v>
      </c>
      <c r="B48" s="395" t="s">
        <v>171</v>
      </c>
      <c r="C48" s="396"/>
      <c r="D48" s="397"/>
      <c r="E48" s="420" t="s">
        <v>167</v>
      </c>
      <c r="F48" s="421"/>
      <c r="G48" s="155">
        <v>1.5</v>
      </c>
      <c r="H48" s="116">
        <v>200</v>
      </c>
      <c r="I48" s="87">
        <f t="shared" si="1"/>
        <v>300</v>
      </c>
    </row>
    <row r="49" spans="1:12" x14ac:dyDescent="0.25">
      <c r="A49" s="83">
        <v>6</v>
      </c>
      <c r="B49" s="395" t="s">
        <v>410</v>
      </c>
      <c r="C49" s="396"/>
      <c r="D49" s="397"/>
      <c r="E49" s="420" t="s">
        <v>167</v>
      </c>
      <c r="F49" s="421"/>
      <c r="G49" s="84"/>
      <c r="H49" s="116">
        <v>140</v>
      </c>
      <c r="I49" s="87">
        <f t="shared" si="1"/>
        <v>0</v>
      </c>
    </row>
    <row r="50" spans="1:12" x14ac:dyDescent="0.25">
      <c r="A50" s="83"/>
      <c r="B50" s="395"/>
      <c r="C50" s="396"/>
      <c r="D50" s="397"/>
      <c r="E50" s="91"/>
      <c r="F50" s="58"/>
      <c r="G50" s="58"/>
      <c r="H50" s="74"/>
      <c r="I50" s="87"/>
    </row>
    <row r="51" spans="1:12" x14ac:dyDescent="0.25">
      <c r="A51" s="72"/>
      <c r="B51" s="395"/>
      <c r="C51" s="396"/>
      <c r="D51" s="397"/>
      <c r="F51" s="58"/>
      <c r="G51" s="58"/>
      <c r="H51" s="74"/>
      <c r="I51" s="87"/>
    </row>
    <row r="52" spans="1:12" x14ac:dyDescent="0.25">
      <c r="A52" s="92"/>
      <c r="B52" s="398"/>
      <c r="C52" s="399"/>
      <c r="D52" s="400"/>
      <c r="E52" s="60"/>
      <c r="F52" s="61"/>
      <c r="G52" s="58"/>
      <c r="H52" s="76"/>
      <c r="I52" s="87"/>
    </row>
    <row r="53" spans="1:12" x14ac:dyDescent="0.25">
      <c r="A53" s="422" t="s">
        <v>173</v>
      </c>
      <c r="B53" s="423"/>
      <c r="C53" s="423"/>
      <c r="D53" s="423"/>
      <c r="E53" s="423"/>
      <c r="F53" s="423"/>
      <c r="G53" s="423"/>
      <c r="H53" s="424"/>
      <c r="I53" s="98">
        <f>SUM(I44:I52)</f>
        <v>750</v>
      </c>
    </row>
    <row r="54" spans="1:12" x14ac:dyDescent="0.25">
      <c r="A54" s="401" t="s">
        <v>174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25">
      <c r="A55" s="78" t="s">
        <v>175</v>
      </c>
      <c r="B55" s="404" t="s">
        <v>176</v>
      </c>
      <c r="C55" s="405"/>
      <c r="D55" s="406"/>
      <c r="E55" s="404" t="s">
        <v>177</v>
      </c>
      <c r="F55" s="406"/>
      <c r="G55" s="94" t="s">
        <v>178</v>
      </c>
      <c r="H55" s="94" t="s">
        <v>150</v>
      </c>
      <c r="I55" s="95" t="s">
        <v>151</v>
      </c>
    </row>
    <row r="56" spans="1:12" x14ac:dyDescent="0.25">
      <c r="A56" s="83">
        <v>1</v>
      </c>
      <c r="B56" s="407" t="s">
        <v>413</v>
      </c>
      <c r="C56" s="408"/>
      <c r="D56" s="409"/>
      <c r="E56" s="410"/>
      <c r="F56" s="411"/>
      <c r="G56" s="84"/>
      <c r="H56" s="96"/>
      <c r="I56" s="87"/>
    </row>
    <row r="57" spans="1:12" x14ac:dyDescent="0.25">
      <c r="A57" s="83"/>
      <c r="B57" s="417" t="s">
        <v>328</v>
      </c>
      <c r="C57" s="418"/>
      <c r="D57" s="419"/>
      <c r="E57" s="420">
        <v>1</v>
      </c>
      <c r="F57" s="421"/>
      <c r="G57" s="84">
        <v>19.8</v>
      </c>
      <c r="H57" s="96">
        <v>5</v>
      </c>
      <c r="I57" s="87">
        <f>H57*G57</f>
        <v>99</v>
      </c>
    </row>
    <row r="58" spans="1:12" x14ac:dyDescent="0.25">
      <c r="A58" s="97"/>
      <c r="B58" s="412"/>
      <c r="C58" s="413"/>
      <c r="D58" s="414"/>
      <c r="E58" s="415"/>
      <c r="F58" s="416"/>
      <c r="G58" s="84"/>
      <c r="H58" s="96"/>
      <c r="I58" s="87"/>
    </row>
    <row r="59" spans="1:12" x14ac:dyDescent="0.25">
      <c r="A59" s="422" t="s">
        <v>181</v>
      </c>
      <c r="B59" s="423"/>
      <c r="C59" s="423"/>
      <c r="D59" s="423"/>
      <c r="E59" s="423"/>
      <c r="F59" s="423"/>
      <c r="G59" s="423"/>
      <c r="H59" s="424"/>
      <c r="I59" s="98">
        <f>SUM(I56:I58)</f>
        <v>99</v>
      </c>
    </row>
    <row r="60" spans="1:12" x14ac:dyDescent="0.25">
      <c r="A60" s="99"/>
      <c r="B60" s="100"/>
      <c r="C60" s="100"/>
      <c r="D60" s="100"/>
      <c r="E60" s="100"/>
      <c r="F60" s="101"/>
      <c r="G60" s="102"/>
      <c r="H60" s="102"/>
      <c r="I60" s="103"/>
      <c r="L60" s="55"/>
    </row>
    <row r="61" spans="1:12" x14ac:dyDescent="0.25">
      <c r="A61" s="390"/>
      <c r="B61" s="391"/>
      <c r="C61" s="391"/>
      <c r="D61" s="391"/>
      <c r="E61" s="391"/>
      <c r="F61" s="104"/>
      <c r="G61" s="394" t="s">
        <v>182</v>
      </c>
      <c r="H61" s="391"/>
      <c r="I61" s="105">
        <f>I59+I53+I41</f>
        <v>849</v>
      </c>
    </row>
    <row r="62" spans="1:12" x14ac:dyDescent="0.25">
      <c r="A62" s="390"/>
      <c r="B62" s="391"/>
      <c r="C62" s="391"/>
      <c r="D62" s="391"/>
      <c r="E62" s="391"/>
      <c r="F62" s="58"/>
      <c r="G62" s="106"/>
      <c r="H62" s="107"/>
      <c r="I62" s="108"/>
    </row>
    <row r="63" spans="1:12" ht="15.75" thickBot="1" x14ac:dyDescent="0.3">
      <c r="A63" s="390"/>
      <c r="B63" s="391"/>
      <c r="C63" s="391"/>
      <c r="D63" s="391"/>
      <c r="E63" s="391"/>
      <c r="F63" s="58"/>
      <c r="G63" s="444" t="s">
        <v>183</v>
      </c>
      <c r="H63" s="445"/>
      <c r="I63" s="117">
        <f>I61+I62</f>
        <v>849</v>
      </c>
    </row>
    <row r="64" spans="1:12" ht="16.5" thickTop="1" thickBot="1" x14ac:dyDescent="0.3">
      <c r="A64" s="109"/>
      <c r="B64" s="110"/>
      <c r="C64" s="392"/>
      <c r="D64" s="393"/>
      <c r="E64" s="393"/>
      <c r="F64" s="393"/>
      <c r="G64" s="111"/>
      <c r="H64" s="111"/>
      <c r="I64" s="112"/>
    </row>
    <row r="66" spans="1:2" x14ac:dyDescent="0.25">
      <c r="A66" s="55"/>
      <c r="B66" s="55"/>
    </row>
  </sheetData>
  <mergeCells count="78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M66"/>
  <sheetViews>
    <sheetView topLeftCell="A38" workbookViewId="0">
      <selection activeCell="M34" sqref="M34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 t="e">
        <f>#REF!</f>
        <v>#REF!</v>
      </c>
      <c r="I9" s="442"/>
    </row>
    <row r="10" spans="1:13" x14ac:dyDescent="0.25">
      <c r="A10" s="57" t="s">
        <v>130</v>
      </c>
      <c r="B10" s="55"/>
      <c r="D10" s="158"/>
      <c r="E10" s="58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E11" s="58"/>
      <c r="F11" s="428" t="s">
        <v>133</v>
      </c>
      <c r="G11" s="429"/>
      <c r="H11" s="430" t="e">
        <f>#REF!</f>
        <v>#REF!</v>
      </c>
      <c r="I11" s="431"/>
    </row>
    <row r="12" spans="1:13" x14ac:dyDescent="0.25">
      <c r="A12" s="57" t="s">
        <v>135</v>
      </c>
      <c r="B12" s="55"/>
      <c r="D12" s="143"/>
      <c r="E12" s="58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D13" s="143"/>
      <c r="E13" s="58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D14" s="143"/>
      <c r="E14" s="58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372</v>
      </c>
      <c r="G15" s="460"/>
      <c r="H15" s="461" t="s">
        <v>380</v>
      </c>
      <c r="I15" s="457"/>
    </row>
    <row r="16" spans="1:13" x14ac:dyDescent="0.25">
      <c r="A16" s="434" t="s">
        <v>414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>
        <f>SUM(G19*H19)</f>
        <v>0</v>
      </c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>
        <f t="shared" ref="I20:I21" si="0">SUM(G20*H20)</f>
        <v>0</v>
      </c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>
        <f t="shared" si="0"/>
        <v>0</v>
      </c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>
        <f>SUM(I19:I21)</f>
        <v>0</v>
      </c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>
        <v>1</v>
      </c>
      <c r="B25" s="407" t="s">
        <v>415</v>
      </c>
      <c r="C25" s="408"/>
      <c r="D25" s="408"/>
      <c r="E25" s="408"/>
      <c r="F25" s="409"/>
      <c r="G25" s="144">
        <v>1</v>
      </c>
      <c r="H25" s="159">
        <v>150.43</v>
      </c>
      <c r="I25" s="87">
        <f>H25*G25</f>
        <v>150.43</v>
      </c>
    </row>
    <row r="26" spans="1:11" x14ac:dyDescent="0.25">
      <c r="A26" s="83">
        <v>2</v>
      </c>
      <c r="B26" s="417" t="s">
        <v>416</v>
      </c>
      <c r="C26" s="418"/>
      <c r="D26" s="418"/>
      <c r="E26" s="418"/>
      <c r="F26" s="418"/>
      <c r="G26" s="146">
        <v>1</v>
      </c>
      <c r="H26" s="160">
        <v>299</v>
      </c>
      <c r="I26" s="87">
        <f>H26*G26</f>
        <v>299</v>
      </c>
    </row>
    <row r="27" spans="1:11" x14ac:dyDescent="0.25">
      <c r="A27" s="83">
        <v>3</v>
      </c>
      <c r="B27" s="417" t="s">
        <v>330</v>
      </c>
      <c r="C27" s="418"/>
      <c r="D27" s="418"/>
      <c r="E27" s="418"/>
      <c r="F27" s="418"/>
      <c r="G27" s="146">
        <v>1</v>
      </c>
      <c r="H27" s="160">
        <v>249.5</v>
      </c>
      <c r="I27" s="87">
        <f>H27*G27</f>
        <v>249.5</v>
      </c>
    </row>
    <row r="28" spans="1:11" x14ac:dyDescent="0.25">
      <c r="A28" s="83"/>
      <c r="B28" s="465"/>
      <c r="C28" s="466"/>
      <c r="D28" s="466"/>
      <c r="E28" s="466"/>
      <c r="F28" s="467"/>
      <c r="G28" s="146"/>
      <c r="H28" s="160"/>
      <c r="I28" s="87"/>
    </row>
    <row r="29" spans="1:11" x14ac:dyDescent="0.25">
      <c r="A29" s="83"/>
      <c r="B29" s="417"/>
      <c r="C29" s="418"/>
      <c r="D29" s="418"/>
      <c r="E29" s="418"/>
      <c r="F29" s="419"/>
      <c r="G29" s="146"/>
      <c r="H29" s="145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45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45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47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47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47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</row>
    <row r="38" spans="1:12" x14ac:dyDescent="0.25">
      <c r="A38" s="83"/>
      <c r="B38" s="458"/>
      <c r="C38" s="459"/>
      <c r="D38" s="459"/>
      <c r="E38" s="459"/>
      <c r="F38" s="459"/>
      <c r="G38" s="146"/>
      <c r="H38" s="147"/>
      <c r="I38" s="87"/>
      <c r="L38" s="88"/>
    </row>
    <row r="39" spans="1:12" x14ac:dyDescent="0.25">
      <c r="A39" s="455" t="s">
        <v>229</v>
      </c>
      <c r="B39" s="423"/>
      <c r="C39" s="423"/>
      <c r="D39" s="423"/>
      <c r="E39" s="423"/>
      <c r="F39" s="423"/>
      <c r="G39" s="423"/>
      <c r="H39" s="424"/>
      <c r="I39" s="141">
        <f>SUM(I25:I38)</f>
        <v>698.93000000000006</v>
      </c>
      <c r="L39" s="88"/>
    </row>
    <row r="40" spans="1:12" x14ac:dyDescent="0.25">
      <c r="A40" s="422" t="s">
        <v>230</v>
      </c>
      <c r="B40" s="423"/>
      <c r="C40" s="423"/>
      <c r="D40" s="423"/>
      <c r="E40" s="423"/>
      <c r="F40" s="423"/>
      <c r="G40" s="423"/>
      <c r="H40" s="424"/>
      <c r="I40" s="142">
        <f>ROUND((I39*0.15),2)</f>
        <v>104.84</v>
      </c>
      <c r="L40" s="88"/>
    </row>
    <row r="41" spans="1:12" x14ac:dyDescent="0.25">
      <c r="A41" s="422" t="s">
        <v>231</v>
      </c>
      <c r="B41" s="423"/>
      <c r="C41" s="423"/>
      <c r="D41" s="423"/>
      <c r="E41" s="423"/>
      <c r="F41" s="423"/>
      <c r="G41" s="423"/>
      <c r="H41" s="424"/>
      <c r="I41" s="130">
        <f>I39+I40</f>
        <v>803.7700000000001</v>
      </c>
    </row>
    <row r="42" spans="1:12" x14ac:dyDescent="0.25">
      <c r="A42" s="401" t="s">
        <v>163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25">
      <c r="A43" s="78" t="s">
        <v>164</v>
      </c>
      <c r="B43" s="404" t="s">
        <v>165</v>
      </c>
      <c r="C43" s="405"/>
      <c r="D43" s="406"/>
      <c r="E43" s="404" t="s">
        <v>147</v>
      </c>
      <c r="F43" s="406"/>
      <c r="G43" s="80" t="s">
        <v>149</v>
      </c>
      <c r="H43" s="81" t="s">
        <v>150</v>
      </c>
      <c r="I43" s="82" t="s">
        <v>151</v>
      </c>
    </row>
    <row r="44" spans="1:12" x14ac:dyDescent="0.25">
      <c r="A44" s="83">
        <v>1</v>
      </c>
      <c r="B44" s="425" t="s">
        <v>166</v>
      </c>
      <c r="C44" s="426"/>
      <c r="D44" s="427"/>
      <c r="E44" s="410" t="s">
        <v>167</v>
      </c>
      <c r="F44" s="411"/>
      <c r="G44" s="115"/>
      <c r="H44" s="113">
        <v>450</v>
      </c>
      <c r="I44" s="90">
        <f>SUM(G44*H44)</f>
        <v>0</v>
      </c>
    </row>
    <row r="45" spans="1:12" x14ac:dyDescent="0.25">
      <c r="A45" s="83">
        <v>2</v>
      </c>
      <c r="B45" s="395" t="s">
        <v>168</v>
      </c>
      <c r="C45" s="396"/>
      <c r="D45" s="397"/>
      <c r="E45" s="420" t="s">
        <v>167</v>
      </c>
      <c r="F45" s="421"/>
      <c r="G45" s="84"/>
      <c r="H45" s="114">
        <v>350</v>
      </c>
      <c r="I45" s="87">
        <f t="shared" ref="I45:I49" si="1">SUM(G45*H45)</f>
        <v>0</v>
      </c>
    </row>
    <row r="46" spans="1:12" x14ac:dyDescent="0.25">
      <c r="A46" s="83">
        <v>3</v>
      </c>
      <c r="B46" s="395" t="s">
        <v>169</v>
      </c>
      <c r="C46" s="396"/>
      <c r="D46" s="397"/>
      <c r="E46" s="420" t="s">
        <v>167</v>
      </c>
      <c r="F46" s="421"/>
      <c r="G46" s="155">
        <v>3.5</v>
      </c>
      <c r="H46" s="114">
        <v>300</v>
      </c>
      <c r="I46" s="87">
        <f t="shared" si="1"/>
        <v>1050</v>
      </c>
    </row>
    <row r="47" spans="1:12" x14ac:dyDescent="0.25">
      <c r="A47" s="83">
        <v>4</v>
      </c>
      <c r="B47" s="395" t="s">
        <v>170</v>
      </c>
      <c r="C47" s="396"/>
      <c r="D47" s="397"/>
      <c r="E47" s="420" t="s">
        <v>167</v>
      </c>
      <c r="F47" s="421"/>
      <c r="G47" s="84"/>
      <c r="H47" s="114">
        <v>200</v>
      </c>
      <c r="I47" s="87">
        <f t="shared" si="1"/>
        <v>0</v>
      </c>
    </row>
    <row r="48" spans="1:12" x14ac:dyDescent="0.25">
      <c r="A48" s="83">
        <v>5</v>
      </c>
      <c r="B48" s="395" t="s">
        <v>171</v>
      </c>
      <c r="C48" s="396"/>
      <c r="D48" s="397"/>
      <c r="E48" s="420" t="s">
        <v>167</v>
      </c>
      <c r="F48" s="421"/>
      <c r="G48" s="155">
        <v>3.5</v>
      </c>
      <c r="H48" s="116">
        <v>200</v>
      </c>
      <c r="I48" s="87">
        <f t="shared" si="1"/>
        <v>700</v>
      </c>
    </row>
    <row r="49" spans="1:12" x14ac:dyDescent="0.25">
      <c r="A49" s="83">
        <v>6</v>
      </c>
      <c r="B49" s="395" t="s">
        <v>410</v>
      </c>
      <c r="C49" s="396"/>
      <c r="D49" s="397"/>
      <c r="E49" s="420" t="s">
        <v>167</v>
      </c>
      <c r="F49" s="421"/>
      <c r="G49" s="84"/>
      <c r="H49" s="116">
        <v>140</v>
      </c>
      <c r="I49" s="87">
        <f t="shared" si="1"/>
        <v>0</v>
      </c>
    </row>
    <row r="50" spans="1:12" x14ac:dyDescent="0.25">
      <c r="A50" s="83"/>
      <c r="B50" s="395"/>
      <c r="C50" s="396"/>
      <c r="D50" s="397"/>
      <c r="E50" s="91"/>
      <c r="F50" s="58"/>
      <c r="G50" s="58"/>
      <c r="H50" s="74"/>
      <c r="I50" s="87"/>
    </row>
    <row r="51" spans="1:12" x14ac:dyDescent="0.25">
      <c r="A51" s="72"/>
      <c r="B51" s="395"/>
      <c r="C51" s="396"/>
      <c r="D51" s="397"/>
      <c r="F51" s="58"/>
      <c r="G51" s="58"/>
      <c r="H51" s="74"/>
      <c r="I51" s="87"/>
    </row>
    <row r="52" spans="1:12" x14ac:dyDescent="0.25">
      <c r="A52" s="92"/>
      <c r="B52" s="398"/>
      <c r="C52" s="399"/>
      <c r="D52" s="400"/>
      <c r="E52" s="60"/>
      <c r="F52" s="61"/>
      <c r="G52" s="58"/>
      <c r="H52" s="76"/>
      <c r="I52" s="87"/>
    </row>
    <row r="53" spans="1:12" x14ac:dyDescent="0.25">
      <c r="A53" s="422" t="s">
        <v>173</v>
      </c>
      <c r="B53" s="423"/>
      <c r="C53" s="423"/>
      <c r="D53" s="423"/>
      <c r="E53" s="423"/>
      <c r="F53" s="423"/>
      <c r="G53" s="423"/>
      <c r="H53" s="424"/>
      <c r="I53" s="98">
        <f>SUM(I44:I52)</f>
        <v>1750</v>
      </c>
    </row>
    <row r="54" spans="1:12" x14ac:dyDescent="0.25">
      <c r="A54" s="401" t="s">
        <v>174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25">
      <c r="A55" s="78" t="s">
        <v>175</v>
      </c>
      <c r="B55" s="404" t="s">
        <v>176</v>
      </c>
      <c r="C55" s="405"/>
      <c r="D55" s="406"/>
      <c r="E55" s="404" t="s">
        <v>177</v>
      </c>
      <c r="F55" s="406"/>
      <c r="G55" s="94" t="s">
        <v>178</v>
      </c>
      <c r="H55" s="94" t="s">
        <v>150</v>
      </c>
      <c r="I55" s="95" t="s">
        <v>151</v>
      </c>
    </row>
    <row r="56" spans="1:12" x14ac:dyDescent="0.25">
      <c r="A56" s="83">
        <v>1</v>
      </c>
      <c r="B56" s="407" t="s">
        <v>417</v>
      </c>
      <c r="C56" s="408"/>
      <c r="D56" s="409"/>
      <c r="E56" s="410"/>
      <c r="F56" s="411"/>
      <c r="G56" s="84"/>
      <c r="H56" s="96"/>
      <c r="I56" s="87"/>
    </row>
    <row r="57" spans="1:12" x14ac:dyDescent="0.25">
      <c r="A57" s="83"/>
      <c r="B57" s="417" t="s">
        <v>328</v>
      </c>
      <c r="C57" s="418"/>
      <c r="D57" s="419"/>
      <c r="E57" s="420">
        <v>1</v>
      </c>
      <c r="F57" s="421"/>
      <c r="G57" s="84">
        <v>81.8</v>
      </c>
      <c r="H57" s="96">
        <v>5</v>
      </c>
      <c r="I57" s="87">
        <f>H57*G57</f>
        <v>409</v>
      </c>
    </row>
    <row r="58" spans="1:12" x14ac:dyDescent="0.25">
      <c r="A58" s="97"/>
      <c r="B58" s="412"/>
      <c r="C58" s="413"/>
      <c r="D58" s="414"/>
      <c r="E58" s="415"/>
      <c r="F58" s="416"/>
      <c r="G58" s="84"/>
      <c r="H58" s="96"/>
      <c r="I58" s="87"/>
    </row>
    <row r="59" spans="1:12" x14ac:dyDescent="0.25">
      <c r="A59" s="422" t="s">
        <v>181</v>
      </c>
      <c r="B59" s="423"/>
      <c r="C59" s="423"/>
      <c r="D59" s="423"/>
      <c r="E59" s="423"/>
      <c r="F59" s="423"/>
      <c r="G59" s="423"/>
      <c r="H59" s="424"/>
      <c r="I59" s="98">
        <f>SUM(I56:I58)</f>
        <v>409</v>
      </c>
    </row>
    <row r="60" spans="1:12" x14ac:dyDescent="0.25">
      <c r="A60" s="99"/>
      <c r="B60" s="100"/>
      <c r="C60" s="100"/>
      <c r="D60" s="100"/>
      <c r="E60" s="100"/>
      <c r="F60" s="101"/>
      <c r="G60" s="102"/>
      <c r="H60" s="102"/>
      <c r="I60" s="103"/>
      <c r="L60" s="55"/>
    </row>
    <row r="61" spans="1:12" x14ac:dyDescent="0.25">
      <c r="A61" s="390"/>
      <c r="B61" s="391"/>
      <c r="C61" s="391"/>
      <c r="D61" s="391"/>
      <c r="E61" s="391"/>
      <c r="F61" s="104"/>
      <c r="G61" s="394" t="s">
        <v>182</v>
      </c>
      <c r="H61" s="391"/>
      <c r="I61" s="105">
        <f>I59+I53+I41</f>
        <v>2962.77</v>
      </c>
    </row>
    <row r="62" spans="1:12" x14ac:dyDescent="0.25">
      <c r="A62" s="390"/>
      <c r="B62" s="391"/>
      <c r="C62" s="391"/>
      <c r="D62" s="391"/>
      <c r="E62" s="391"/>
      <c r="F62" s="58"/>
      <c r="G62" s="106"/>
      <c r="H62" s="107"/>
      <c r="I62" s="108"/>
    </row>
    <row r="63" spans="1:12" ht="15.75" thickBot="1" x14ac:dyDescent="0.3">
      <c r="A63" s="390"/>
      <c r="B63" s="391"/>
      <c r="C63" s="391"/>
      <c r="D63" s="391"/>
      <c r="E63" s="391"/>
      <c r="F63" s="58"/>
      <c r="G63" s="444" t="s">
        <v>183</v>
      </c>
      <c r="H63" s="445"/>
      <c r="I63" s="117">
        <f>I61+I62</f>
        <v>2962.77</v>
      </c>
    </row>
    <row r="64" spans="1:12" ht="16.5" thickTop="1" thickBot="1" x14ac:dyDescent="0.3">
      <c r="A64" s="109"/>
      <c r="B64" s="110"/>
      <c r="C64" s="392"/>
      <c r="D64" s="393"/>
      <c r="E64" s="393"/>
      <c r="F64" s="393"/>
      <c r="G64" s="111"/>
      <c r="H64" s="111"/>
      <c r="I64" s="112"/>
    </row>
    <row r="66" spans="1:2" x14ac:dyDescent="0.25">
      <c r="A66" s="55"/>
      <c r="B66" s="55"/>
    </row>
  </sheetData>
  <mergeCells count="78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M66"/>
  <sheetViews>
    <sheetView topLeftCell="A27" workbookViewId="0">
      <selection activeCell="M34" sqref="M34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 t="e">
        <f>#REF!</f>
        <v>#REF!</v>
      </c>
      <c r="I9" s="442"/>
    </row>
    <row r="10" spans="1:13" x14ac:dyDescent="0.25">
      <c r="A10" s="57" t="s">
        <v>130</v>
      </c>
      <c r="B10" s="55"/>
      <c r="D10" s="158"/>
      <c r="E10" s="58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E11" s="58"/>
      <c r="F11" s="428" t="s">
        <v>133</v>
      </c>
      <c r="G11" s="429"/>
      <c r="H11" s="430" t="e">
        <f>#REF!</f>
        <v>#REF!</v>
      </c>
      <c r="I11" s="431"/>
    </row>
    <row r="12" spans="1:13" x14ac:dyDescent="0.25">
      <c r="A12" s="57" t="s">
        <v>135</v>
      </c>
      <c r="B12" s="55"/>
      <c r="D12" s="143"/>
      <c r="E12" s="58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D13" s="143"/>
      <c r="E13" s="58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D14" s="143"/>
      <c r="E14" s="58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372</v>
      </c>
      <c r="G15" s="460"/>
      <c r="H15" s="461" t="s">
        <v>418</v>
      </c>
      <c r="I15" s="457"/>
    </row>
    <row r="16" spans="1:13" x14ac:dyDescent="0.25">
      <c r="A16" s="434" t="s">
        <v>381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>
        <f>SUM(G19*H19)</f>
        <v>0</v>
      </c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>
        <f t="shared" ref="I20:I21" si="0">SUM(G20*H20)</f>
        <v>0</v>
      </c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>
        <f t="shared" si="0"/>
        <v>0</v>
      </c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>
        <f>SUM(I19:I21)</f>
        <v>0</v>
      </c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/>
      <c r="B25" s="407"/>
      <c r="C25" s="408"/>
      <c r="D25" s="408"/>
      <c r="E25" s="408"/>
      <c r="F25" s="409"/>
      <c r="G25" s="144"/>
      <c r="H25" s="159"/>
      <c r="I25" s="87"/>
    </row>
    <row r="26" spans="1:11" x14ac:dyDescent="0.25">
      <c r="A26" s="83"/>
      <c r="B26" s="417"/>
      <c r="C26" s="418"/>
      <c r="D26" s="418"/>
      <c r="E26" s="418"/>
      <c r="F26" s="418"/>
      <c r="G26" s="146"/>
      <c r="H26" s="160"/>
      <c r="I26" s="87"/>
    </row>
    <row r="27" spans="1:11" x14ac:dyDescent="0.25">
      <c r="A27" s="83"/>
      <c r="B27" s="417"/>
      <c r="C27" s="418"/>
      <c r="D27" s="418"/>
      <c r="E27" s="418"/>
      <c r="F27" s="418"/>
      <c r="G27" s="146"/>
      <c r="H27" s="160"/>
      <c r="I27" s="87"/>
    </row>
    <row r="28" spans="1:11" x14ac:dyDescent="0.25">
      <c r="A28" s="83"/>
      <c r="B28" s="465"/>
      <c r="C28" s="466"/>
      <c r="D28" s="466"/>
      <c r="E28" s="466"/>
      <c r="F28" s="467"/>
      <c r="G28" s="146"/>
      <c r="H28" s="160"/>
      <c r="I28" s="87"/>
    </row>
    <row r="29" spans="1:11" x14ac:dyDescent="0.25">
      <c r="A29" s="83"/>
      <c r="B29" s="417"/>
      <c r="C29" s="418"/>
      <c r="D29" s="418"/>
      <c r="E29" s="418"/>
      <c r="F29" s="419"/>
      <c r="G29" s="146"/>
      <c r="H29" s="145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45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45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47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47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47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</row>
    <row r="38" spans="1:12" x14ac:dyDescent="0.25">
      <c r="A38" s="83"/>
      <c r="B38" s="458"/>
      <c r="C38" s="459"/>
      <c r="D38" s="459"/>
      <c r="E38" s="459"/>
      <c r="F38" s="459"/>
      <c r="G38" s="146"/>
      <c r="H38" s="147"/>
      <c r="I38" s="87"/>
      <c r="L38" s="88"/>
    </row>
    <row r="39" spans="1:12" x14ac:dyDescent="0.25">
      <c r="A39" s="455" t="s">
        <v>229</v>
      </c>
      <c r="B39" s="423"/>
      <c r="C39" s="423"/>
      <c r="D39" s="423"/>
      <c r="E39" s="423"/>
      <c r="F39" s="423"/>
      <c r="G39" s="423"/>
      <c r="H39" s="424"/>
      <c r="I39" s="141">
        <f>SUM(I25:I38)</f>
        <v>0</v>
      </c>
      <c r="L39" s="88"/>
    </row>
    <row r="40" spans="1:12" x14ac:dyDescent="0.25">
      <c r="A40" s="422" t="s">
        <v>230</v>
      </c>
      <c r="B40" s="423"/>
      <c r="C40" s="423"/>
      <c r="D40" s="423"/>
      <c r="E40" s="423"/>
      <c r="F40" s="423"/>
      <c r="G40" s="423"/>
      <c r="H40" s="424"/>
      <c r="I40" s="142">
        <f>ROUND((I39*0.15),2)</f>
        <v>0</v>
      </c>
      <c r="L40" s="88"/>
    </row>
    <row r="41" spans="1:12" x14ac:dyDescent="0.25">
      <c r="A41" s="422" t="s">
        <v>231</v>
      </c>
      <c r="B41" s="423"/>
      <c r="C41" s="423"/>
      <c r="D41" s="423"/>
      <c r="E41" s="423"/>
      <c r="F41" s="423"/>
      <c r="G41" s="423"/>
      <c r="H41" s="424"/>
      <c r="I41" s="130">
        <f>I39+I40</f>
        <v>0</v>
      </c>
    </row>
    <row r="42" spans="1:12" x14ac:dyDescent="0.25">
      <c r="A42" s="401" t="s">
        <v>163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25">
      <c r="A43" s="78" t="s">
        <v>164</v>
      </c>
      <c r="B43" s="404" t="s">
        <v>165</v>
      </c>
      <c r="C43" s="405"/>
      <c r="D43" s="406"/>
      <c r="E43" s="404" t="s">
        <v>147</v>
      </c>
      <c r="F43" s="406"/>
      <c r="G43" s="80" t="s">
        <v>149</v>
      </c>
      <c r="H43" s="81" t="s">
        <v>150</v>
      </c>
      <c r="I43" s="82" t="s">
        <v>151</v>
      </c>
    </row>
    <row r="44" spans="1:12" x14ac:dyDescent="0.25">
      <c r="A44" s="83">
        <v>1</v>
      </c>
      <c r="B44" s="425" t="s">
        <v>166</v>
      </c>
      <c r="C44" s="426"/>
      <c r="D44" s="427"/>
      <c r="E44" s="410" t="s">
        <v>167</v>
      </c>
      <c r="F44" s="411"/>
      <c r="G44" s="115"/>
      <c r="H44" s="113">
        <v>450</v>
      </c>
      <c r="I44" s="90">
        <f>SUM(G44*H44)</f>
        <v>0</v>
      </c>
    </row>
    <row r="45" spans="1:12" x14ac:dyDescent="0.25">
      <c r="A45" s="83">
        <v>2</v>
      </c>
      <c r="B45" s="395" t="s">
        <v>168</v>
      </c>
      <c r="C45" s="396"/>
      <c r="D45" s="397"/>
      <c r="E45" s="420" t="s">
        <v>167</v>
      </c>
      <c r="F45" s="421"/>
      <c r="G45" s="84"/>
      <c r="H45" s="114">
        <v>350</v>
      </c>
      <c r="I45" s="87">
        <f t="shared" ref="I45:I49" si="1">SUM(G45*H45)</f>
        <v>0</v>
      </c>
    </row>
    <row r="46" spans="1:12" x14ac:dyDescent="0.25">
      <c r="A46" s="83">
        <v>3</v>
      </c>
      <c r="B46" s="395" t="s">
        <v>169</v>
      </c>
      <c r="C46" s="396"/>
      <c r="D46" s="397"/>
      <c r="E46" s="420" t="s">
        <v>167</v>
      </c>
      <c r="F46" s="421"/>
      <c r="G46" s="84">
        <v>2</v>
      </c>
      <c r="H46" s="114">
        <v>300</v>
      </c>
      <c r="I46" s="87">
        <f t="shared" si="1"/>
        <v>600</v>
      </c>
    </row>
    <row r="47" spans="1:12" x14ac:dyDescent="0.25">
      <c r="A47" s="83">
        <v>4</v>
      </c>
      <c r="B47" s="395" t="s">
        <v>170</v>
      </c>
      <c r="C47" s="396"/>
      <c r="D47" s="397"/>
      <c r="E47" s="420" t="s">
        <v>167</v>
      </c>
      <c r="F47" s="421"/>
      <c r="G47" s="84"/>
      <c r="H47" s="114">
        <v>200</v>
      </c>
      <c r="I47" s="87">
        <f t="shared" si="1"/>
        <v>0</v>
      </c>
    </row>
    <row r="48" spans="1:12" x14ac:dyDescent="0.25">
      <c r="A48" s="83">
        <v>5</v>
      </c>
      <c r="B48" s="395" t="s">
        <v>171</v>
      </c>
      <c r="C48" s="396"/>
      <c r="D48" s="397"/>
      <c r="E48" s="420" t="s">
        <v>167</v>
      </c>
      <c r="F48" s="421"/>
      <c r="G48" s="84">
        <v>2</v>
      </c>
      <c r="H48" s="116">
        <v>200</v>
      </c>
      <c r="I48" s="87">
        <f t="shared" si="1"/>
        <v>400</v>
      </c>
    </row>
    <row r="49" spans="1:12" x14ac:dyDescent="0.25">
      <c r="A49" s="83">
        <v>6</v>
      </c>
      <c r="B49" s="395" t="s">
        <v>410</v>
      </c>
      <c r="C49" s="396"/>
      <c r="D49" s="397"/>
      <c r="E49" s="420" t="s">
        <v>167</v>
      </c>
      <c r="F49" s="421"/>
      <c r="G49" s="84"/>
      <c r="H49" s="116">
        <v>140</v>
      </c>
      <c r="I49" s="87">
        <f t="shared" si="1"/>
        <v>0</v>
      </c>
    </row>
    <row r="50" spans="1:12" x14ac:dyDescent="0.25">
      <c r="A50" s="83"/>
      <c r="B50" s="395"/>
      <c r="C50" s="396"/>
      <c r="D50" s="397"/>
      <c r="E50" s="91"/>
      <c r="F50" s="58"/>
      <c r="G50" s="58"/>
      <c r="H50" s="74"/>
      <c r="I50" s="87"/>
    </row>
    <row r="51" spans="1:12" x14ac:dyDescent="0.25">
      <c r="A51" s="72"/>
      <c r="B51" s="395"/>
      <c r="C51" s="396"/>
      <c r="D51" s="397"/>
      <c r="F51" s="58"/>
      <c r="G51" s="58"/>
      <c r="H51" s="74"/>
      <c r="I51" s="87"/>
    </row>
    <row r="52" spans="1:12" x14ac:dyDescent="0.25">
      <c r="A52" s="92"/>
      <c r="B52" s="398"/>
      <c r="C52" s="399"/>
      <c r="D52" s="400"/>
      <c r="E52" s="60"/>
      <c r="F52" s="61"/>
      <c r="G52" s="58"/>
      <c r="H52" s="76"/>
      <c r="I52" s="87"/>
    </row>
    <row r="53" spans="1:12" x14ac:dyDescent="0.25">
      <c r="A53" s="422" t="s">
        <v>173</v>
      </c>
      <c r="B53" s="423"/>
      <c r="C53" s="423"/>
      <c r="D53" s="423"/>
      <c r="E53" s="423"/>
      <c r="F53" s="423"/>
      <c r="G53" s="423"/>
      <c r="H53" s="424"/>
      <c r="I53" s="98">
        <f>SUM(I44:I52)</f>
        <v>1000</v>
      </c>
    </row>
    <row r="54" spans="1:12" x14ac:dyDescent="0.25">
      <c r="A54" s="401" t="s">
        <v>174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25">
      <c r="A55" s="78" t="s">
        <v>175</v>
      </c>
      <c r="B55" s="404" t="s">
        <v>176</v>
      </c>
      <c r="C55" s="405"/>
      <c r="D55" s="406"/>
      <c r="E55" s="404" t="s">
        <v>177</v>
      </c>
      <c r="F55" s="406"/>
      <c r="G55" s="94" t="s">
        <v>178</v>
      </c>
      <c r="H55" s="94" t="s">
        <v>150</v>
      </c>
      <c r="I55" s="95" t="s">
        <v>151</v>
      </c>
    </row>
    <row r="56" spans="1:12" x14ac:dyDescent="0.25">
      <c r="A56" s="83">
        <v>1</v>
      </c>
      <c r="B56" s="407" t="s">
        <v>419</v>
      </c>
      <c r="C56" s="408"/>
      <c r="D56" s="409"/>
      <c r="E56" s="410"/>
      <c r="F56" s="411"/>
      <c r="G56" s="84"/>
      <c r="H56" s="96"/>
      <c r="I56" s="87"/>
    </row>
    <row r="57" spans="1:12" x14ac:dyDescent="0.25">
      <c r="A57" s="83"/>
      <c r="B57" s="417" t="s">
        <v>328</v>
      </c>
      <c r="C57" s="418"/>
      <c r="D57" s="419"/>
      <c r="E57" s="420">
        <v>1</v>
      </c>
      <c r="F57" s="421"/>
      <c r="G57" s="84">
        <v>19.600000000000001</v>
      </c>
      <c r="H57" s="96">
        <v>5</v>
      </c>
      <c r="I57" s="87">
        <f>H57*G57</f>
        <v>98</v>
      </c>
    </row>
    <row r="58" spans="1:12" x14ac:dyDescent="0.25">
      <c r="A58" s="97"/>
      <c r="B58" s="412"/>
      <c r="C58" s="413"/>
      <c r="D58" s="414"/>
      <c r="E58" s="415"/>
      <c r="F58" s="416"/>
      <c r="G58" s="84"/>
      <c r="H58" s="96"/>
      <c r="I58" s="87"/>
    </row>
    <row r="59" spans="1:12" x14ac:dyDescent="0.25">
      <c r="A59" s="422" t="s">
        <v>181</v>
      </c>
      <c r="B59" s="423"/>
      <c r="C59" s="423"/>
      <c r="D59" s="423"/>
      <c r="E59" s="423"/>
      <c r="F59" s="423"/>
      <c r="G59" s="423"/>
      <c r="H59" s="424"/>
      <c r="I59" s="98">
        <f>SUM(I56:I58)</f>
        <v>98</v>
      </c>
    </row>
    <row r="60" spans="1:12" x14ac:dyDescent="0.25">
      <c r="A60" s="99"/>
      <c r="B60" s="100"/>
      <c r="C60" s="100"/>
      <c r="D60" s="100"/>
      <c r="E60" s="100"/>
      <c r="F60" s="101"/>
      <c r="G60" s="102"/>
      <c r="H60" s="102"/>
      <c r="I60" s="103"/>
      <c r="L60" s="55"/>
    </row>
    <row r="61" spans="1:12" x14ac:dyDescent="0.25">
      <c r="A61" s="390"/>
      <c r="B61" s="391"/>
      <c r="C61" s="391"/>
      <c r="D61" s="391"/>
      <c r="E61" s="391"/>
      <c r="F61" s="104"/>
      <c r="G61" s="394" t="s">
        <v>182</v>
      </c>
      <c r="H61" s="391"/>
      <c r="I61" s="105">
        <f>I59+I53+I41</f>
        <v>1098</v>
      </c>
    </row>
    <row r="62" spans="1:12" x14ac:dyDescent="0.25">
      <c r="A62" s="390"/>
      <c r="B62" s="391"/>
      <c r="C62" s="391"/>
      <c r="D62" s="391"/>
      <c r="E62" s="391"/>
      <c r="F62" s="58"/>
      <c r="G62" s="106"/>
      <c r="H62" s="107"/>
      <c r="I62" s="108"/>
    </row>
    <row r="63" spans="1:12" ht="15.75" thickBot="1" x14ac:dyDescent="0.3">
      <c r="A63" s="390"/>
      <c r="B63" s="391"/>
      <c r="C63" s="391"/>
      <c r="D63" s="391"/>
      <c r="E63" s="391"/>
      <c r="F63" s="58"/>
      <c r="G63" s="444" t="s">
        <v>183</v>
      </c>
      <c r="H63" s="445"/>
      <c r="I63" s="117">
        <f>I61+I62</f>
        <v>1098</v>
      </c>
    </row>
    <row r="64" spans="1:12" ht="16.5" thickTop="1" thickBot="1" x14ac:dyDescent="0.3">
      <c r="A64" s="109"/>
      <c r="B64" s="110"/>
      <c r="C64" s="392"/>
      <c r="D64" s="393"/>
      <c r="E64" s="393"/>
      <c r="F64" s="393"/>
      <c r="G64" s="111"/>
      <c r="H64" s="111"/>
      <c r="I64" s="112"/>
    </row>
    <row r="66" spans="1:2" x14ac:dyDescent="0.25">
      <c r="A66" s="55"/>
      <c r="B66" s="55"/>
    </row>
  </sheetData>
  <mergeCells count="78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M66"/>
  <sheetViews>
    <sheetView topLeftCell="A31" workbookViewId="0">
      <selection activeCell="M34" sqref="M34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 t="e">
        <f>#REF!</f>
        <v>#REF!</v>
      </c>
      <c r="I9" s="442"/>
    </row>
    <row r="10" spans="1:13" x14ac:dyDescent="0.25">
      <c r="A10" s="57" t="s">
        <v>130</v>
      </c>
      <c r="B10" s="55"/>
      <c r="D10" s="158"/>
      <c r="E10" s="58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E11" s="58"/>
      <c r="F11" s="428" t="s">
        <v>133</v>
      </c>
      <c r="G11" s="429"/>
      <c r="H11" s="430" t="e">
        <f>#REF!</f>
        <v>#REF!</v>
      </c>
      <c r="I11" s="431"/>
    </row>
    <row r="12" spans="1:13" x14ac:dyDescent="0.25">
      <c r="A12" s="57" t="s">
        <v>135</v>
      </c>
      <c r="B12" s="55"/>
      <c r="D12" s="143"/>
      <c r="E12" s="58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D13" s="143"/>
      <c r="E13" s="58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D14" s="143"/>
      <c r="E14" s="58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372</v>
      </c>
      <c r="G15" s="460"/>
      <c r="H15" s="461" t="s">
        <v>420</v>
      </c>
      <c r="I15" s="457"/>
    </row>
    <row r="16" spans="1:13" x14ac:dyDescent="0.25">
      <c r="A16" s="434" t="s">
        <v>421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>
        <f>SUM(G19*H19)</f>
        <v>0</v>
      </c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>
        <f t="shared" ref="I20:I21" si="0">SUM(G20*H20)</f>
        <v>0</v>
      </c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>
        <f t="shared" si="0"/>
        <v>0</v>
      </c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>
        <f>SUM(I19:I21)</f>
        <v>0</v>
      </c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/>
      <c r="B25" s="407"/>
      <c r="C25" s="408"/>
      <c r="D25" s="408"/>
      <c r="E25" s="408"/>
      <c r="F25" s="409"/>
      <c r="G25" s="144"/>
      <c r="H25" s="159"/>
      <c r="I25" s="87"/>
    </row>
    <row r="26" spans="1:11" x14ac:dyDescent="0.25">
      <c r="A26" s="83"/>
      <c r="B26" s="417"/>
      <c r="C26" s="418"/>
      <c r="D26" s="418"/>
      <c r="E26" s="418"/>
      <c r="F26" s="418"/>
      <c r="G26" s="146"/>
      <c r="H26" s="160"/>
      <c r="I26" s="87"/>
    </row>
    <row r="27" spans="1:11" x14ac:dyDescent="0.25">
      <c r="A27" s="83"/>
      <c r="B27" s="417"/>
      <c r="C27" s="418"/>
      <c r="D27" s="418"/>
      <c r="E27" s="418"/>
      <c r="F27" s="418"/>
      <c r="G27" s="146"/>
      <c r="H27" s="160"/>
      <c r="I27" s="87"/>
    </row>
    <row r="28" spans="1:11" x14ac:dyDescent="0.25">
      <c r="A28" s="83"/>
      <c r="B28" s="465"/>
      <c r="C28" s="466"/>
      <c r="D28" s="466"/>
      <c r="E28" s="466"/>
      <c r="F28" s="467"/>
      <c r="G28" s="146"/>
      <c r="H28" s="160"/>
      <c r="I28" s="87"/>
    </row>
    <row r="29" spans="1:11" x14ac:dyDescent="0.25">
      <c r="A29" s="83"/>
      <c r="B29" s="417"/>
      <c r="C29" s="418"/>
      <c r="D29" s="418"/>
      <c r="E29" s="418"/>
      <c r="F29" s="419"/>
      <c r="G29" s="146"/>
      <c r="H29" s="145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45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45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47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47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47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</row>
    <row r="38" spans="1:12" x14ac:dyDescent="0.25">
      <c r="A38" s="83"/>
      <c r="B38" s="458"/>
      <c r="C38" s="459"/>
      <c r="D38" s="459"/>
      <c r="E38" s="459"/>
      <c r="F38" s="459"/>
      <c r="G38" s="146"/>
      <c r="H38" s="147"/>
      <c r="I38" s="87"/>
      <c r="L38" s="88"/>
    </row>
    <row r="39" spans="1:12" x14ac:dyDescent="0.25">
      <c r="A39" s="455" t="s">
        <v>229</v>
      </c>
      <c r="B39" s="423"/>
      <c r="C39" s="423"/>
      <c r="D39" s="423"/>
      <c r="E39" s="423"/>
      <c r="F39" s="423"/>
      <c r="G39" s="423"/>
      <c r="H39" s="424"/>
      <c r="I39" s="141">
        <f>SUM(I25:I38)</f>
        <v>0</v>
      </c>
      <c r="L39" s="88"/>
    </row>
    <row r="40" spans="1:12" x14ac:dyDescent="0.25">
      <c r="A40" s="422" t="s">
        <v>230</v>
      </c>
      <c r="B40" s="423"/>
      <c r="C40" s="423"/>
      <c r="D40" s="423"/>
      <c r="E40" s="423"/>
      <c r="F40" s="423"/>
      <c r="G40" s="423"/>
      <c r="H40" s="424"/>
      <c r="I40" s="142">
        <f>ROUND((I39*0.15),2)</f>
        <v>0</v>
      </c>
      <c r="L40" s="88"/>
    </row>
    <row r="41" spans="1:12" x14ac:dyDescent="0.25">
      <c r="A41" s="422" t="s">
        <v>231</v>
      </c>
      <c r="B41" s="423"/>
      <c r="C41" s="423"/>
      <c r="D41" s="423"/>
      <c r="E41" s="423"/>
      <c r="F41" s="423"/>
      <c r="G41" s="423"/>
      <c r="H41" s="424"/>
      <c r="I41" s="130">
        <f>I39+I40</f>
        <v>0</v>
      </c>
    </row>
    <row r="42" spans="1:12" x14ac:dyDescent="0.25">
      <c r="A42" s="401" t="s">
        <v>163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25">
      <c r="A43" s="78" t="s">
        <v>164</v>
      </c>
      <c r="B43" s="404" t="s">
        <v>165</v>
      </c>
      <c r="C43" s="405"/>
      <c r="D43" s="406"/>
      <c r="E43" s="404" t="s">
        <v>147</v>
      </c>
      <c r="F43" s="406"/>
      <c r="G43" s="80" t="s">
        <v>149</v>
      </c>
      <c r="H43" s="81" t="s">
        <v>150</v>
      </c>
      <c r="I43" s="82" t="s">
        <v>151</v>
      </c>
    </row>
    <row r="44" spans="1:12" x14ac:dyDescent="0.25">
      <c r="A44" s="83">
        <v>1</v>
      </c>
      <c r="B44" s="425" t="s">
        <v>166</v>
      </c>
      <c r="C44" s="426"/>
      <c r="D44" s="427"/>
      <c r="E44" s="410" t="s">
        <v>167</v>
      </c>
      <c r="F44" s="411"/>
      <c r="G44" s="115"/>
      <c r="H44" s="113">
        <v>450</v>
      </c>
      <c r="I44" s="90">
        <f>SUM(G44*H44)</f>
        <v>0</v>
      </c>
    </row>
    <row r="45" spans="1:12" x14ac:dyDescent="0.25">
      <c r="A45" s="83">
        <v>2</v>
      </c>
      <c r="B45" s="395" t="s">
        <v>168</v>
      </c>
      <c r="C45" s="396"/>
      <c r="D45" s="397"/>
      <c r="E45" s="420" t="s">
        <v>167</v>
      </c>
      <c r="F45" s="421"/>
      <c r="G45" s="84"/>
      <c r="H45" s="114">
        <v>350</v>
      </c>
      <c r="I45" s="87">
        <f t="shared" ref="I45:I49" si="1">SUM(G45*H45)</f>
        <v>0</v>
      </c>
    </row>
    <row r="46" spans="1:12" x14ac:dyDescent="0.25">
      <c r="A46" s="83">
        <v>3</v>
      </c>
      <c r="B46" s="395" t="s">
        <v>169</v>
      </c>
      <c r="C46" s="396"/>
      <c r="D46" s="397"/>
      <c r="E46" s="420" t="s">
        <v>167</v>
      </c>
      <c r="F46" s="421"/>
      <c r="G46" s="84">
        <v>1</v>
      </c>
      <c r="H46" s="114">
        <v>300</v>
      </c>
      <c r="I46" s="87">
        <f t="shared" si="1"/>
        <v>300</v>
      </c>
    </row>
    <row r="47" spans="1:12" x14ac:dyDescent="0.25">
      <c r="A47" s="83">
        <v>4</v>
      </c>
      <c r="B47" s="395" t="s">
        <v>170</v>
      </c>
      <c r="C47" s="396"/>
      <c r="D47" s="397"/>
      <c r="E47" s="420" t="s">
        <v>167</v>
      </c>
      <c r="F47" s="421"/>
      <c r="G47" s="84"/>
      <c r="H47" s="114">
        <v>200</v>
      </c>
      <c r="I47" s="87">
        <f t="shared" si="1"/>
        <v>0</v>
      </c>
    </row>
    <row r="48" spans="1:12" x14ac:dyDescent="0.25">
      <c r="A48" s="83">
        <v>5</v>
      </c>
      <c r="B48" s="395" t="s">
        <v>171</v>
      </c>
      <c r="C48" s="396"/>
      <c r="D48" s="397"/>
      <c r="E48" s="420" t="s">
        <v>167</v>
      </c>
      <c r="F48" s="421"/>
      <c r="G48" s="84">
        <v>1</v>
      </c>
      <c r="H48" s="116">
        <v>200</v>
      </c>
      <c r="I48" s="87">
        <f t="shared" si="1"/>
        <v>200</v>
      </c>
    </row>
    <row r="49" spans="1:12" x14ac:dyDescent="0.25">
      <c r="A49" s="83">
        <v>6</v>
      </c>
      <c r="B49" s="395" t="s">
        <v>410</v>
      </c>
      <c r="C49" s="396"/>
      <c r="D49" s="397"/>
      <c r="E49" s="420" t="s">
        <v>167</v>
      </c>
      <c r="F49" s="421"/>
      <c r="G49" s="84"/>
      <c r="H49" s="116">
        <v>140</v>
      </c>
      <c r="I49" s="87">
        <f t="shared" si="1"/>
        <v>0</v>
      </c>
    </row>
    <row r="50" spans="1:12" x14ac:dyDescent="0.25">
      <c r="A50" s="83"/>
      <c r="B50" s="395"/>
      <c r="C50" s="396"/>
      <c r="D50" s="397"/>
      <c r="E50" s="91"/>
      <c r="F50" s="58"/>
      <c r="G50" s="58"/>
      <c r="H50" s="74"/>
      <c r="I50" s="87"/>
    </row>
    <row r="51" spans="1:12" x14ac:dyDescent="0.25">
      <c r="A51" s="72"/>
      <c r="B51" s="395"/>
      <c r="C51" s="396"/>
      <c r="D51" s="397"/>
      <c r="F51" s="58"/>
      <c r="G51" s="58"/>
      <c r="H51" s="74"/>
      <c r="I51" s="87"/>
    </row>
    <row r="52" spans="1:12" x14ac:dyDescent="0.25">
      <c r="A52" s="92"/>
      <c r="B52" s="398"/>
      <c r="C52" s="399"/>
      <c r="D52" s="400"/>
      <c r="E52" s="60"/>
      <c r="F52" s="61"/>
      <c r="G52" s="58"/>
      <c r="H52" s="76"/>
      <c r="I52" s="87"/>
    </row>
    <row r="53" spans="1:12" x14ac:dyDescent="0.25">
      <c r="A53" s="422" t="s">
        <v>173</v>
      </c>
      <c r="B53" s="423"/>
      <c r="C53" s="423"/>
      <c r="D53" s="423"/>
      <c r="E53" s="423"/>
      <c r="F53" s="423"/>
      <c r="G53" s="423"/>
      <c r="H53" s="424"/>
      <c r="I53" s="98">
        <f>SUM(I44:I52)</f>
        <v>500</v>
      </c>
    </row>
    <row r="54" spans="1:12" x14ac:dyDescent="0.25">
      <c r="A54" s="401" t="s">
        <v>174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25">
      <c r="A55" s="78" t="s">
        <v>175</v>
      </c>
      <c r="B55" s="404" t="s">
        <v>176</v>
      </c>
      <c r="C55" s="405"/>
      <c r="D55" s="406"/>
      <c r="E55" s="404" t="s">
        <v>177</v>
      </c>
      <c r="F55" s="406"/>
      <c r="G55" s="94" t="s">
        <v>178</v>
      </c>
      <c r="H55" s="94" t="s">
        <v>150</v>
      </c>
      <c r="I55" s="95" t="s">
        <v>151</v>
      </c>
    </row>
    <row r="56" spans="1:12" x14ac:dyDescent="0.25">
      <c r="A56" s="83">
        <v>1</v>
      </c>
      <c r="B56" s="407" t="s">
        <v>422</v>
      </c>
      <c r="C56" s="408"/>
      <c r="D56" s="409"/>
      <c r="E56" s="410"/>
      <c r="F56" s="411"/>
      <c r="G56" s="84"/>
      <c r="H56" s="96"/>
      <c r="I56" s="87"/>
    </row>
    <row r="57" spans="1:12" x14ac:dyDescent="0.25">
      <c r="A57" s="83"/>
      <c r="B57" s="417" t="s">
        <v>328</v>
      </c>
      <c r="C57" s="418"/>
      <c r="D57" s="419"/>
      <c r="E57" s="420">
        <v>1</v>
      </c>
      <c r="F57" s="421"/>
      <c r="G57" s="84">
        <v>21.2</v>
      </c>
      <c r="H57" s="96">
        <v>5</v>
      </c>
      <c r="I57" s="87">
        <f>H57*G57</f>
        <v>106</v>
      </c>
    </row>
    <row r="58" spans="1:12" x14ac:dyDescent="0.25">
      <c r="A58" s="97"/>
      <c r="B58" s="412"/>
      <c r="C58" s="413"/>
      <c r="D58" s="414"/>
      <c r="E58" s="415"/>
      <c r="F58" s="416"/>
      <c r="G58" s="84"/>
      <c r="H58" s="96"/>
      <c r="I58" s="87"/>
    </row>
    <row r="59" spans="1:12" x14ac:dyDescent="0.25">
      <c r="A59" s="422" t="s">
        <v>181</v>
      </c>
      <c r="B59" s="423"/>
      <c r="C59" s="423"/>
      <c r="D59" s="423"/>
      <c r="E59" s="423"/>
      <c r="F59" s="423"/>
      <c r="G59" s="423"/>
      <c r="H59" s="424"/>
      <c r="I59" s="98">
        <f>SUM(I56:I58)</f>
        <v>106</v>
      </c>
    </row>
    <row r="60" spans="1:12" x14ac:dyDescent="0.25">
      <c r="A60" s="99"/>
      <c r="B60" s="100"/>
      <c r="C60" s="100"/>
      <c r="D60" s="100"/>
      <c r="E60" s="100"/>
      <c r="F60" s="101"/>
      <c r="G60" s="102"/>
      <c r="H60" s="102"/>
      <c r="I60" s="103"/>
      <c r="L60" s="55"/>
    </row>
    <row r="61" spans="1:12" x14ac:dyDescent="0.25">
      <c r="A61" s="390"/>
      <c r="B61" s="391"/>
      <c r="C61" s="391"/>
      <c r="D61" s="391"/>
      <c r="E61" s="391"/>
      <c r="F61" s="104"/>
      <c r="G61" s="394" t="s">
        <v>182</v>
      </c>
      <c r="H61" s="391"/>
      <c r="I61" s="105">
        <f>I59+I53+I41</f>
        <v>606</v>
      </c>
    </row>
    <row r="62" spans="1:12" x14ac:dyDescent="0.25">
      <c r="A62" s="390"/>
      <c r="B62" s="391"/>
      <c r="C62" s="391"/>
      <c r="D62" s="391"/>
      <c r="E62" s="391"/>
      <c r="F62" s="58"/>
      <c r="G62" s="106"/>
      <c r="H62" s="107"/>
      <c r="I62" s="108"/>
    </row>
    <row r="63" spans="1:12" ht="15.75" thickBot="1" x14ac:dyDescent="0.3">
      <c r="A63" s="390"/>
      <c r="B63" s="391"/>
      <c r="C63" s="391"/>
      <c r="D63" s="391"/>
      <c r="E63" s="391"/>
      <c r="F63" s="58"/>
      <c r="G63" s="444" t="s">
        <v>183</v>
      </c>
      <c r="H63" s="445"/>
      <c r="I63" s="117">
        <f>I61+I62</f>
        <v>606</v>
      </c>
    </row>
    <row r="64" spans="1:12" ht="16.5" thickTop="1" thickBot="1" x14ac:dyDescent="0.3">
      <c r="A64" s="109"/>
      <c r="B64" s="110"/>
      <c r="C64" s="392"/>
      <c r="D64" s="393"/>
      <c r="E64" s="393"/>
      <c r="F64" s="393"/>
      <c r="G64" s="111"/>
      <c r="H64" s="111"/>
      <c r="I64" s="112"/>
    </row>
    <row r="66" spans="1:2" x14ac:dyDescent="0.25">
      <c r="A66" s="55"/>
      <c r="B66" s="55"/>
    </row>
  </sheetData>
  <mergeCells count="78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M66"/>
  <sheetViews>
    <sheetView zoomScaleNormal="100" workbookViewId="0">
      <selection activeCell="M34" sqref="M34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 t="e">
        <f>#REF!</f>
        <v>#REF!</v>
      </c>
      <c r="I9" s="442"/>
    </row>
    <row r="10" spans="1:13" x14ac:dyDescent="0.25">
      <c r="A10" s="57" t="s">
        <v>130</v>
      </c>
      <c r="B10" s="55"/>
      <c r="D10" s="158"/>
      <c r="E10" s="58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E11" s="58"/>
      <c r="F11" s="428" t="s">
        <v>133</v>
      </c>
      <c r="G11" s="429"/>
      <c r="H11" s="430" t="e">
        <f>#REF!</f>
        <v>#REF!</v>
      </c>
      <c r="I11" s="431"/>
    </row>
    <row r="12" spans="1:13" x14ac:dyDescent="0.25">
      <c r="A12" s="57" t="s">
        <v>135</v>
      </c>
      <c r="B12" s="55"/>
      <c r="D12" s="143"/>
      <c r="E12" s="58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D13" s="143"/>
      <c r="E13" s="58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D14" s="143"/>
      <c r="E14" s="58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372</v>
      </c>
      <c r="G15" s="460"/>
      <c r="H15" s="461" t="s">
        <v>423</v>
      </c>
      <c r="I15" s="457"/>
    </row>
    <row r="16" spans="1:13" x14ac:dyDescent="0.25">
      <c r="A16" s="434" t="s">
        <v>381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>
        <f>SUM(G19*H19)</f>
        <v>0</v>
      </c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>
        <f t="shared" ref="I20:I21" si="0">SUM(G20*H20)</f>
        <v>0</v>
      </c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>
        <f t="shared" si="0"/>
        <v>0</v>
      </c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>
        <f>SUM(I19:I21)</f>
        <v>0</v>
      </c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>
        <v>1</v>
      </c>
      <c r="B25" s="407" t="s">
        <v>424</v>
      </c>
      <c r="C25" s="408"/>
      <c r="D25" s="408"/>
      <c r="E25" s="408"/>
      <c r="F25" s="409"/>
      <c r="G25" s="144">
        <v>1</v>
      </c>
      <c r="H25" s="159">
        <v>1652.17</v>
      </c>
      <c r="I25" s="87">
        <f>H25*G25</f>
        <v>1652.17</v>
      </c>
    </row>
    <row r="26" spans="1:11" x14ac:dyDescent="0.25">
      <c r="A26" s="83"/>
      <c r="B26" s="417"/>
      <c r="C26" s="418"/>
      <c r="D26" s="418"/>
      <c r="E26" s="418"/>
      <c r="F26" s="418"/>
      <c r="G26" s="146"/>
      <c r="H26" s="160"/>
      <c r="I26" s="87"/>
    </row>
    <row r="27" spans="1:11" x14ac:dyDescent="0.25">
      <c r="A27" s="83"/>
      <c r="B27" s="417"/>
      <c r="C27" s="418"/>
      <c r="D27" s="418"/>
      <c r="E27" s="418"/>
      <c r="F27" s="418"/>
      <c r="G27" s="146"/>
      <c r="H27" s="160"/>
      <c r="I27" s="87"/>
    </row>
    <row r="28" spans="1:11" x14ac:dyDescent="0.25">
      <c r="A28" s="83"/>
      <c r="B28" s="465"/>
      <c r="C28" s="466"/>
      <c r="D28" s="466"/>
      <c r="E28" s="466"/>
      <c r="F28" s="467"/>
      <c r="G28" s="146"/>
      <c r="H28" s="160"/>
      <c r="I28" s="87"/>
    </row>
    <row r="29" spans="1:11" x14ac:dyDescent="0.25">
      <c r="A29" s="83"/>
      <c r="B29" s="417"/>
      <c r="C29" s="418"/>
      <c r="D29" s="418"/>
      <c r="E29" s="418"/>
      <c r="F29" s="419"/>
      <c r="G29" s="146"/>
      <c r="H29" s="145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45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45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47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47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47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</row>
    <row r="38" spans="1:12" x14ac:dyDescent="0.25">
      <c r="A38" s="83"/>
      <c r="B38" s="458"/>
      <c r="C38" s="459"/>
      <c r="D38" s="459"/>
      <c r="E38" s="459"/>
      <c r="F38" s="459"/>
      <c r="G38" s="146"/>
      <c r="H38" s="147"/>
      <c r="I38" s="87"/>
      <c r="L38" s="88"/>
    </row>
    <row r="39" spans="1:12" x14ac:dyDescent="0.25">
      <c r="A39" s="455" t="s">
        <v>229</v>
      </c>
      <c r="B39" s="423"/>
      <c r="C39" s="423"/>
      <c r="D39" s="423"/>
      <c r="E39" s="423"/>
      <c r="F39" s="423"/>
      <c r="G39" s="423"/>
      <c r="H39" s="424"/>
      <c r="I39" s="141">
        <f>SUM(I25:I38)</f>
        <v>1652.17</v>
      </c>
      <c r="L39" s="88"/>
    </row>
    <row r="40" spans="1:12" x14ac:dyDescent="0.25">
      <c r="A40" s="422" t="s">
        <v>230</v>
      </c>
      <c r="B40" s="423"/>
      <c r="C40" s="423"/>
      <c r="D40" s="423"/>
      <c r="E40" s="423"/>
      <c r="F40" s="423"/>
      <c r="G40" s="423"/>
      <c r="H40" s="424"/>
      <c r="I40" s="142">
        <f>ROUND((I39*0.15),2)</f>
        <v>247.83</v>
      </c>
      <c r="L40" s="88"/>
    </row>
    <row r="41" spans="1:12" x14ac:dyDescent="0.25">
      <c r="A41" s="422" t="s">
        <v>231</v>
      </c>
      <c r="B41" s="423"/>
      <c r="C41" s="423"/>
      <c r="D41" s="423"/>
      <c r="E41" s="423"/>
      <c r="F41" s="423"/>
      <c r="G41" s="423"/>
      <c r="H41" s="424"/>
      <c r="I41" s="130">
        <f>I39+I40</f>
        <v>1900</v>
      </c>
    </row>
    <row r="42" spans="1:12" x14ac:dyDescent="0.25">
      <c r="A42" s="401" t="s">
        <v>163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25">
      <c r="A43" s="78" t="s">
        <v>164</v>
      </c>
      <c r="B43" s="404" t="s">
        <v>165</v>
      </c>
      <c r="C43" s="405"/>
      <c r="D43" s="406"/>
      <c r="E43" s="404" t="s">
        <v>147</v>
      </c>
      <c r="F43" s="406"/>
      <c r="G43" s="80" t="s">
        <v>149</v>
      </c>
      <c r="H43" s="81" t="s">
        <v>150</v>
      </c>
      <c r="I43" s="82" t="s">
        <v>151</v>
      </c>
    </row>
    <row r="44" spans="1:12" x14ac:dyDescent="0.25">
      <c r="A44" s="83">
        <v>1</v>
      </c>
      <c r="B44" s="425" t="s">
        <v>166</v>
      </c>
      <c r="C44" s="426"/>
      <c r="D44" s="427"/>
      <c r="E44" s="410" t="s">
        <v>167</v>
      </c>
      <c r="F44" s="411"/>
      <c r="G44" s="115"/>
      <c r="H44" s="113">
        <v>450</v>
      </c>
      <c r="I44" s="90">
        <f>SUM(G44*H44)</f>
        <v>0</v>
      </c>
    </row>
    <row r="45" spans="1:12" x14ac:dyDescent="0.25">
      <c r="A45" s="83">
        <v>2</v>
      </c>
      <c r="B45" s="395" t="s">
        <v>168</v>
      </c>
      <c r="C45" s="396"/>
      <c r="D45" s="397"/>
      <c r="E45" s="420" t="s">
        <v>167</v>
      </c>
      <c r="F45" s="421"/>
      <c r="G45" s="84"/>
      <c r="H45" s="114">
        <v>350</v>
      </c>
      <c r="I45" s="87">
        <f t="shared" ref="I45:I49" si="1">SUM(G45*H45)</f>
        <v>0</v>
      </c>
    </row>
    <row r="46" spans="1:12" x14ac:dyDescent="0.25">
      <c r="A46" s="83">
        <v>3</v>
      </c>
      <c r="B46" s="395" t="s">
        <v>169</v>
      </c>
      <c r="C46" s="396"/>
      <c r="D46" s="397"/>
      <c r="E46" s="420" t="s">
        <v>167</v>
      </c>
      <c r="F46" s="421"/>
      <c r="G46" s="84">
        <v>1</v>
      </c>
      <c r="H46" s="114">
        <v>300</v>
      </c>
      <c r="I46" s="87">
        <f t="shared" si="1"/>
        <v>300</v>
      </c>
    </row>
    <row r="47" spans="1:12" x14ac:dyDescent="0.25">
      <c r="A47" s="83">
        <v>4</v>
      </c>
      <c r="B47" s="395" t="s">
        <v>170</v>
      </c>
      <c r="C47" s="396"/>
      <c r="D47" s="397"/>
      <c r="E47" s="420" t="s">
        <v>167</v>
      </c>
      <c r="F47" s="421"/>
      <c r="G47" s="84"/>
      <c r="H47" s="114">
        <v>200</v>
      </c>
      <c r="I47" s="87">
        <f t="shared" si="1"/>
        <v>0</v>
      </c>
    </row>
    <row r="48" spans="1:12" x14ac:dyDescent="0.25">
      <c r="A48" s="83">
        <v>5</v>
      </c>
      <c r="B48" s="395" t="s">
        <v>171</v>
      </c>
      <c r="C48" s="396"/>
      <c r="D48" s="397"/>
      <c r="E48" s="420" t="s">
        <v>167</v>
      </c>
      <c r="F48" s="421"/>
      <c r="G48" s="84">
        <v>1</v>
      </c>
      <c r="H48" s="116">
        <v>200</v>
      </c>
      <c r="I48" s="87">
        <f t="shared" si="1"/>
        <v>200</v>
      </c>
    </row>
    <row r="49" spans="1:12" x14ac:dyDescent="0.25">
      <c r="A49" s="83">
        <v>6</v>
      </c>
      <c r="B49" s="395" t="s">
        <v>410</v>
      </c>
      <c r="C49" s="396"/>
      <c r="D49" s="397"/>
      <c r="E49" s="420" t="s">
        <v>167</v>
      </c>
      <c r="F49" s="421"/>
      <c r="G49" s="84"/>
      <c r="H49" s="116">
        <v>140</v>
      </c>
      <c r="I49" s="87">
        <f t="shared" si="1"/>
        <v>0</v>
      </c>
    </row>
    <row r="50" spans="1:12" x14ac:dyDescent="0.25">
      <c r="A50" s="83"/>
      <c r="B50" s="395"/>
      <c r="C50" s="396"/>
      <c r="D50" s="397"/>
      <c r="E50" s="91"/>
      <c r="F50" s="58"/>
      <c r="G50" s="58"/>
      <c r="H50" s="74"/>
      <c r="I50" s="87"/>
    </row>
    <row r="51" spans="1:12" x14ac:dyDescent="0.25">
      <c r="A51" s="72"/>
      <c r="B51" s="395"/>
      <c r="C51" s="396"/>
      <c r="D51" s="397"/>
      <c r="F51" s="58"/>
      <c r="G51" s="58"/>
      <c r="H51" s="74"/>
      <c r="I51" s="87"/>
    </row>
    <row r="52" spans="1:12" x14ac:dyDescent="0.25">
      <c r="A52" s="92"/>
      <c r="B52" s="398"/>
      <c r="C52" s="399"/>
      <c r="D52" s="400"/>
      <c r="E52" s="60"/>
      <c r="F52" s="61"/>
      <c r="G52" s="58"/>
      <c r="H52" s="76"/>
      <c r="I52" s="87"/>
    </row>
    <row r="53" spans="1:12" x14ac:dyDescent="0.25">
      <c r="A53" s="422" t="s">
        <v>173</v>
      </c>
      <c r="B53" s="423"/>
      <c r="C53" s="423"/>
      <c r="D53" s="423"/>
      <c r="E53" s="423"/>
      <c r="F53" s="423"/>
      <c r="G53" s="423"/>
      <c r="H53" s="424"/>
      <c r="I53" s="98">
        <f>SUM(I44:I52)</f>
        <v>500</v>
      </c>
    </row>
    <row r="54" spans="1:12" x14ac:dyDescent="0.25">
      <c r="A54" s="401" t="s">
        <v>174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25">
      <c r="A55" s="78" t="s">
        <v>175</v>
      </c>
      <c r="B55" s="404" t="s">
        <v>176</v>
      </c>
      <c r="C55" s="405"/>
      <c r="D55" s="406"/>
      <c r="E55" s="404" t="s">
        <v>177</v>
      </c>
      <c r="F55" s="406"/>
      <c r="G55" s="94" t="s">
        <v>178</v>
      </c>
      <c r="H55" s="94" t="s">
        <v>150</v>
      </c>
      <c r="I55" s="95" t="s">
        <v>151</v>
      </c>
    </row>
    <row r="56" spans="1:12" x14ac:dyDescent="0.25">
      <c r="A56" s="83">
        <v>1</v>
      </c>
      <c r="B56" s="407" t="s">
        <v>425</v>
      </c>
      <c r="C56" s="408"/>
      <c r="D56" s="409"/>
      <c r="E56" s="410"/>
      <c r="F56" s="411"/>
      <c r="G56" s="84"/>
      <c r="H56" s="96"/>
      <c r="I56" s="87"/>
    </row>
    <row r="57" spans="1:12" x14ac:dyDescent="0.25">
      <c r="A57" s="83"/>
      <c r="B57" s="417" t="s">
        <v>328</v>
      </c>
      <c r="C57" s="418"/>
      <c r="D57" s="419"/>
      <c r="E57" s="420">
        <v>1</v>
      </c>
      <c r="F57" s="421"/>
      <c r="G57" s="84">
        <v>26.2</v>
      </c>
      <c r="H57" s="96">
        <v>5</v>
      </c>
      <c r="I57" s="87">
        <f>H57*G57</f>
        <v>131</v>
      </c>
    </row>
    <row r="58" spans="1:12" x14ac:dyDescent="0.25">
      <c r="A58" s="97"/>
      <c r="B58" s="412"/>
      <c r="C58" s="413"/>
      <c r="D58" s="414"/>
      <c r="E58" s="415"/>
      <c r="F58" s="416"/>
      <c r="G58" s="84"/>
      <c r="H58" s="96"/>
      <c r="I58" s="87"/>
    </row>
    <row r="59" spans="1:12" x14ac:dyDescent="0.25">
      <c r="A59" s="422" t="s">
        <v>181</v>
      </c>
      <c r="B59" s="423"/>
      <c r="C59" s="423"/>
      <c r="D59" s="423"/>
      <c r="E59" s="423"/>
      <c r="F59" s="423"/>
      <c r="G59" s="423"/>
      <c r="H59" s="424"/>
      <c r="I59" s="98">
        <f>SUM(I56:I58)</f>
        <v>131</v>
      </c>
    </row>
    <row r="60" spans="1:12" x14ac:dyDescent="0.25">
      <c r="A60" s="99"/>
      <c r="B60" s="100"/>
      <c r="C60" s="100"/>
      <c r="D60" s="100"/>
      <c r="E60" s="100"/>
      <c r="F60" s="101"/>
      <c r="G60" s="102"/>
      <c r="H60" s="102"/>
      <c r="I60" s="103"/>
      <c r="L60" s="55"/>
    </row>
    <row r="61" spans="1:12" x14ac:dyDescent="0.25">
      <c r="A61" s="390"/>
      <c r="B61" s="391"/>
      <c r="C61" s="391"/>
      <c r="D61" s="391"/>
      <c r="E61" s="391"/>
      <c r="F61" s="104"/>
      <c r="G61" s="394" t="s">
        <v>182</v>
      </c>
      <c r="H61" s="391"/>
      <c r="I61" s="105">
        <f>I59+I53+I41</f>
        <v>2531</v>
      </c>
    </row>
    <row r="62" spans="1:12" x14ac:dyDescent="0.25">
      <c r="A62" s="390"/>
      <c r="B62" s="391"/>
      <c r="C62" s="391"/>
      <c r="D62" s="391"/>
      <c r="E62" s="391"/>
      <c r="F62" s="58"/>
      <c r="G62" s="106"/>
      <c r="H62" s="107"/>
      <c r="I62" s="108"/>
    </row>
    <row r="63" spans="1:12" ht="15.75" thickBot="1" x14ac:dyDescent="0.3">
      <c r="A63" s="390"/>
      <c r="B63" s="391"/>
      <c r="C63" s="391"/>
      <c r="D63" s="391"/>
      <c r="E63" s="391"/>
      <c r="F63" s="58"/>
      <c r="G63" s="444" t="s">
        <v>183</v>
      </c>
      <c r="H63" s="445"/>
      <c r="I63" s="117">
        <f>I61+I62</f>
        <v>2531</v>
      </c>
    </row>
    <row r="64" spans="1:12" ht="16.5" thickTop="1" thickBot="1" x14ac:dyDescent="0.3">
      <c r="A64" s="109"/>
      <c r="B64" s="110"/>
      <c r="C64" s="392"/>
      <c r="D64" s="393"/>
      <c r="E64" s="393"/>
      <c r="F64" s="393"/>
      <c r="G64" s="111"/>
      <c r="H64" s="111"/>
      <c r="I64" s="112"/>
    </row>
    <row r="66" spans="1:2" x14ac:dyDescent="0.25">
      <c r="A66" s="55"/>
      <c r="B66" s="55"/>
    </row>
  </sheetData>
  <mergeCells count="78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M66"/>
  <sheetViews>
    <sheetView topLeftCell="A25" zoomScaleNormal="100" workbookViewId="0">
      <selection activeCell="M34" sqref="M34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 t="e">
        <f>#REF!</f>
        <v>#REF!</v>
      </c>
      <c r="I9" s="442"/>
    </row>
    <row r="10" spans="1:13" x14ac:dyDescent="0.25">
      <c r="A10" s="57" t="s">
        <v>130</v>
      </c>
      <c r="B10" s="55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F11" s="428" t="s">
        <v>133</v>
      </c>
      <c r="G11" s="429"/>
      <c r="H11" s="430" t="e">
        <f>#REF!</f>
        <v>#REF!</v>
      </c>
      <c r="I11" s="431"/>
    </row>
    <row r="12" spans="1:13" x14ac:dyDescent="0.25">
      <c r="A12" s="57" t="s">
        <v>135</v>
      </c>
      <c r="B12" s="55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372</v>
      </c>
      <c r="G15" s="460"/>
      <c r="H15" s="461" t="s">
        <v>373</v>
      </c>
      <c r="I15" s="457"/>
    </row>
    <row r="16" spans="1:13" x14ac:dyDescent="0.25">
      <c r="A16" s="434" t="s">
        <v>381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>
        <f>SUM(G19*H19)</f>
        <v>0</v>
      </c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>
        <f t="shared" ref="I20:I21" si="0">SUM(G20*H20)</f>
        <v>0</v>
      </c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>
        <f t="shared" si="0"/>
        <v>0</v>
      </c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>
        <f>SUM(I19:I21)</f>
        <v>0</v>
      </c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>
        <v>1</v>
      </c>
      <c r="B25" s="407" t="s">
        <v>426</v>
      </c>
      <c r="C25" s="408"/>
      <c r="D25" s="408"/>
      <c r="E25" s="408"/>
      <c r="F25" s="409"/>
      <c r="G25" s="144">
        <v>1</v>
      </c>
      <c r="H25" s="159">
        <v>1686.96</v>
      </c>
      <c r="I25" s="87">
        <f>H25*G25</f>
        <v>1686.96</v>
      </c>
    </row>
    <row r="26" spans="1:11" x14ac:dyDescent="0.25">
      <c r="A26" s="83"/>
      <c r="B26" s="417"/>
      <c r="C26" s="418"/>
      <c r="D26" s="418"/>
      <c r="E26" s="418"/>
      <c r="F26" s="418"/>
      <c r="G26" s="146"/>
      <c r="H26" s="160"/>
      <c r="I26" s="87"/>
    </row>
    <row r="27" spans="1:11" x14ac:dyDescent="0.25">
      <c r="A27" s="83"/>
      <c r="B27" s="417"/>
      <c r="C27" s="418"/>
      <c r="D27" s="418"/>
      <c r="E27" s="418"/>
      <c r="F27" s="418"/>
      <c r="G27" s="146"/>
      <c r="H27" s="160"/>
      <c r="I27" s="87"/>
    </row>
    <row r="28" spans="1:11" x14ac:dyDescent="0.25">
      <c r="A28" s="83"/>
      <c r="B28" s="465"/>
      <c r="C28" s="466"/>
      <c r="D28" s="466"/>
      <c r="E28" s="466"/>
      <c r="F28" s="467"/>
      <c r="G28" s="146"/>
      <c r="H28" s="160"/>
      <c r="I28" s="87"/>
    </row>
    <row r="29" spans="1:11" x14ac:dyDescent="0.25">
      <c r="A29" s="83"/>
      <c r="B29" s="417"/>
      <c r="C29" s="418"/>
      <c r="D29" s="418"/>
      <c r="E29" s="418"/>
      <c r="F29" s="419"/>
      <c r="G29" s="146"/>
      <c r="H29" s="145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45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45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47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47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47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</row>
    <row r="38" spans="1:12" x14ac:dyDescent="0.25">
      <c r="A38" s="83"/>
      <c r="B38" s="458"/>
      <c r="C38" s="459"/>
      <c r="D38" s="459"/>
      <c r="E38" s="459"/>
      <c r="F38" s="459"/>
      <c r="G38" s="146"/>
      <c r="H38" s="147"/>
      <c r="I38" s="87"/>
      <c r="L38" s="88"/>
    </row>
    <row r="39" spans="1:12" x14ac:dyDescent="0.25">
      <c r="A39" s="455" t="s">
        <v>229</v>
      </c>
      <c r="B39" s="423"/>
      <c r="C39" s="423"/>
      <c r="D39" s="423"/>
      <c r="E39" s="423"/>
      <c r="F39" s="423"/>
      <c r="G39" s="423"/>
      <c r="H39" s="424"/>
      <c r="I39" s="141">
        <f>SUM(I25:I38)</f>
        <v>1686.96</v>
      </c>
      <c r="L39" s="88"/>
    </row>
    <row r="40" spans="1:12" x14ac:dyDescent="0.25">
      <c r="A40" s="422" t="s">
        <v>230</v>
      </c>
      <c r="B40" s="423"/>
      <c r="C40" s="423"/>
      <c r="D40" s="423"/>
      <c r="E40" s="423"/>
      <c r="F40" s="423"/>
      <c r="G40" s="423"/>
      <c r="H40" s="424"/>
      <c r="I40" s="142">
        <f>ROUND((I39*0.15),2)</f>
        <v>253.04</v>
      </c>
      <c r="L40" s="88"/>
    </row>
    <row r="41" spans="1:12" x14ac:dyDescent="0.25">
      <c r="A41" s="422" t="s">
        <v>231</v>
      </c>
      <c r="B41" s="423"/>
      <c r="C41" s="423"/>
      <c r="D41" s="423"/>
      <c r="E41" s="423"/>
      <c r="F41" s="423"/>
      <c r="G41" s="423"/>
      <c r="H41" s="424"/>
      <c r="I41" s="130">
        <f>I39+I40</f>
        <v>1940</v>
      </c>
    </row>
    <row r="42" spans="1:12" x14ac:dyDescent="0.25">
      <c r="A42" s="401" t="s">
        <v>163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25">
      <c r="A43" s="78" t="s">
        <v>164</v>
      </c>
      <c r="B43" s="404" t="s">
        <v>165</v>
      </c>
      <c r="C43" s="405"/>
      <c r="D43" s="406"/>
      <c r="E43" s="404" t="s">
        <v>147</v>
      </c>
      <c r="F43" s="406"/>
      <c r="G43" s="80" t="s">
        <v>149</v>
      </c>
      <c r="H43" s="81" t="s">
        <v>150</v>
      </c>
      <c r="I43" s="82" t="s">
        <v>151</v>
      </c>
    </row>
    <row r="44" spans="1:12" x14ac:dyDescent="0.25">
      <c r="A44" s="83">
        <v>1</v>
      </c>
      <c r="B44" s="425" t="s">
        <v>166</v>
      </c>
      <c r="C44" s="426"/>
      <c r="D44" s="427"/>
      <c r="E44" s="410" t="s">
        <v>167</v>
      </c>
      <c r="F44" s="411"/>
      <c r="G44" s="115"/>
      <c r="H44" s="113">
        <v>450</v>
      </c>
      <c r="I44" s="90">
        <f>SUM(G44*H44)</f>
        <v>0</v>
      </c>
    </row>
    <row r="45" spans="1:12" x14ac:dyDescent="0.25">
      <c r="A45" s="83">
        <v>2</v>
      </c>
      <c r="B45" s="395" t="s">
        <v>168</v>
      </c>
      <c r="C45" s="396"/>
      <c r="D45" s="397"/>
      <c r="E45" s="420" t="s">
        <v>167</v>
      </c>
      <c r="F45" s="421"/>
      <c r="G45" s="84"/>
      <c r="H45" s="114">
        <v>350</v>
      </c>
      <c r="I45" s="87">
        <f t="shared" ref="I45:I49" si="1">SUM(G45*H45)</f>
        <v>0</v>
      </c>
    </row>
    <row r="46" spans="1:12" x14ac:dyDescent="0.25">
      <c r="A46" s="83">
        <v>3</v>
      </c>
      <c r="B46" s="395" t="s">
        <v>169</v>
      </c>
      <c r="C46" s="396"/>
      <c r="D46" s="397"/>
      <c r="E46" s="420" t="s">
        <v>167</v>
      </c>
      <c r="F46" s="421"/>
      <c r="G46" s="84">
        <v>1</v>
      </c>
      <c r="H46" s="114">
        <v>300</v>
      </c>
      <c r="I46" s="87">
        <f t="shared" si="1"/>
        <v>300</v>
      </c>
    </row>
    <row r="47" spans="1:12" x14ac:dyDescent="0.25">
      <c r="A47" s="83">
        <v>4</v>
      </c>
      <c r="B47" s="395" t="s">
        <v>170</v>
      </c>
      <c r="C47" s="396"/>
      <c r="D47" s="397"/>
      <c r="E47" s="420" t="s">
        <v>167</v>
      </c>
      <c r="F47" s="421"/>
      <c r="G47" s="84"/>
      <c r="H47" s="114">
        <v>200</v>
      </c>
      <c r="I47" s="87">
        <f t="shared" si="1"/>
        <v>0</v>
      </c>
    </row>
    <row r="48" spans="1:12" x14ac:dyDescent="0.25">
      <c r="A48" s="83">
        <v>5</v>
      </c>
      <c r="B48" s="395" t="s">
        <v>171</v>
      </c>
      <c r="C48" s="396"/>
      <c r="D48" s="397"/>
      <c r="E48" s="420" t="s">
        <v>167</v>
      </c>
      <c r="F48" s="421"/>
      <c r="G48" s="84">
        <v>1</v>
      </c>
      <c r="H48" s="116">
        <v>200</v>
      </c>
      <c r="I48" s="87">
        <f t="shared" si="1"/>
        <v>200</v>
      </c>
    </row>
    <row r="49" spans="1:12" x14ac:dyDescent="0.25">
      <c r="A49" s="83">
        <v>6</v>
      </c>
      <c r="B49" s="395" t="s">
        <v>410</v>
      </c>
      <c r="C49" s="396"/>
      <c r="D49" s="397"/>
      <c r="E49" s="420" t="s">
        <v>167</v>
      </c>
      <c r="F49" s="421"/>
      <c r="G49" s="84"/>
      <c r="H49" s="116">
        <v>140</v>
      </c>
      <c r="I49" s="87">
        <f t="shared" si="1"/>
        <v>0</v>
      </c>
    </row>
    <row r="50" spans="1:12" x14ac:dyDescent="0.25">
      <c r="A50" s="83"/>
      <c r="B50" s="395"/>
      <c r="C50" s="396"/>
      <c r="D50" s="397"/>
      <c r="E50" s="91"/>
      <c r="F50" s="58"/>
      <c r="G50" s="58"/>
      <c r="H50" s="74"/>
      <c r="I50" s="87"/>
    </row>
    <row r="51" spans="1:12" x14ac:dyDescent="0.25">
      <c r="A51" s="72"/>
      <c r="B51" s="395"/>
      <c r="C51" s="396"/>
      <c r="D51" s="397"/>
      <c r="F51" s="58"/>
      <c r="G51" s="58"/>
      <c r="H51" s="74"/>
      <c r="I51" s="87"/>
    </row>
    <row r="52" spans="1:12" x14ac:dyDescent="0.25">
      <c r="A52" s="92"/>
      <c r="B52" s="398"/>
      <c r="C52" s="399"/>
      <c r="D52" s="400"/>
      <c r="E52" s="60"/>
      <c r="F52" s="61"/>
      <c r="G52" s="58"/>
      <c r="H52" s="76"/>
      <c r="I52" s="87"/>
    </row>
    <row r="53" spans="1:12" x14ac:dyDescent="0.25">
      <c r="A53" s="422" t="s">
        <v>173</v>
      </c>
      <c r="B53" s="423"/>
      <c r="C53" s="423"/>
      <c r="D53" s="423"/>
      <c r="E53" s="423"/>
      <c r="F53" s="423"/>
      <c r="G53" s="423"/>
      <c r="H53" s="424"/>
      <c r="I53" s="98">
        <f>SUM(I44:I52)</f>
        <v>500</v>
      </c>
    </row>
    <row r="54" spans="1:12" x14ac:dyDescent="0.25">
      <c r="A54" s="401" t="s">
        <v>174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25">
      <c r="A55" s="78" t="s">
        <v>175</v>
      </c>
      <c r="B55" s="404" t="s">
        <v>176</v>
      </c>
      <c r="C55" s="405"/>
      <c r="D55" s="406"/>
      <c r="E55" s="404" t="s">
        <v>177</v>
      </c>
      <c r="F55" s="406"/>
      <c r="G55" s="94" t="s">
        <v>178</v>
      </c>
      <c r="H55" s="94" t="s">
        <v>150</v>
      </c>
      <c r="I55" s="95" t="s">
        <v>151</v>
      </c>
    </row>
    <row r="56" spans="1:12" x14ac:dyDescent="0.25">
      <c r="A56" s="83">
        <v>1</v>
      </c>
      <c r="B56" s="407" t="s">
        <v>427</v>
      </c>
      <c r="C56" s="408"/>
      <c r="D56" s="409"/>
      <c r="E56" s="410"/>
      <c r="F56" s="411"/>
      <c r="G56" s="84"/>
      <c r="H56" s="96"/>
      <c r="I56" s="87"/>
    </row>
    <row r="57" spans="1:12" x14ac:dyDescent="0.25">
      <c r="A57" s="83"/>
      <c r="B57" s="417" t="s">
        <v>328</v>
      </c>
      <c r="C57" s="418"/>
      <c r="D57" s="419"/>
      <c r="E57" s="420">
        <v>1</v>
      </c>
      <c r="F57" s="421"/>
      <c r="G57" s="84">
        <v>34</v>
      </c>
      <c r="H57" s="96">
        <v>5</v>
      </c>
      <c r="I57" s="87">
        <f>H57*G57</f>
        <v>170</v>
      </c>
    </row>
    <row r="58" spans="1:12" x14ac:dyDescent="0.25">
      <c r="A58" s="97"/>
      <c r="B58" s="412"/>
      <c r="C58" s="413"/>
      <c r="D58" s="414"/>
      <c r="E58" s="415"/>
      <c r="F58" s="416"/>
      <c r="G58" s="84"/>
      <c r="H58" s="96"/>
      <c r="I58" s="87"/>
    </row>
    <row r="59" spans="1:12" x14ac:dyDescent="0.25">
      <c r="A59" s="422" t="s">
        <v>181</v>
      </c>
      <c r="B59" s="423"/>
      <c r="C59" s="423"/>
      <c r="D59" s="423"/>
      <c r="E59" s="423"/>
      <c r="F59" s="423"/>
      <c r="G59" s="423"/>
      <c r="H59" s="424"/>
      <c r="I59" s="98">
        <f>SUM(I56:I58)</f>
        <v>170</v>
      </c>
    </row>
    <row r="60" spans="1:12" x14ac:dyDescent="0.25">
      <c r="A60" s="99"/>
      <c r="B60" s="100"/>
      <c r="C60" s="100"/>
      <c r="D60" s="100"/>
      <c r="E60" s="100"/>
      <c r="F60" s="101"/>
      <c r="G60" s="102"/>
      <c r="H60" s="102"/>
      <c r="I60" s="103"/>
      <c r="L60" s="55"/>
    </row>
    <row r="61" spans="1:12" x14ac:dyDescent="0.25">
      <c r="A61" s="390"/>
      <c r="B61" s="391"/>
      <c r="C61" s="391"/>
      <c r="D61" s="391"/>
      <c r="E61" s="391"/>
      <c r="F61" s="104"/>
      <c r="G61" s="394" t="s">
        <v>182</v>
      </c>
      <c r="H61" s="391"/>
      <c r="I61" s="105">
        <f>I59+I53+I41</f>
        <v>2610</v>
      </c>
    </row>
    <row r="62" spans="1:12" x14ac:dyDescent="0.25">
      <c r="A62" s="390"/>
      <c r="B62" s="391"/>
      <c r="C62" s="391"/>
      <c r="D62" s="391"/>
      <c r="E62" s="391"/>
      <c r="F62" s="58"/>
      <c r="G62" s="106"/>
      <c r="H62" s="107"/>
      <c r="I62" s="108"/>
    </row>
    <row r="63" spans="1:12" ht="15.75" thickBot="1" x14ac:dyDescent="0.3">
      <c r="A63" s="390"/>
      <c r="B63" s="391"/>
      <c r="C63" s="391"/>
      <c r="D63" s="391"/>
      <c r="E63" s="391"/>
      <c r="F63" s="58"/>
      <c r="G63" s="444" t="s">
        <v>183</v>
      </c>
      <c r="H63" s="445"/>
      <c r="I63" s="117">
        <f>I61+I62</f>
        <v>2610</v>
      </c>
    </row>
    <row r="64" spans="1:12" ht="16.5" thickTop="1" thickBot="1" x14ac:dyDescent="0.3">
      <c r="A64" s="109"/>
      <c r="B64" s="110"/>
      <c r="C64" s="392"/>
      <c r="D64" s="393"/>
      <c r="E64" s="393"/>
      <c r="F64" s="393"/>
      <c r="G64" s="111"/>
      <c r="H64" s="111"/>
      <c r="I64" s="112"/>
    </row>
    <row r="66" spans="1:2" x14ac:dyDescent="0.25">
      <c r="A66" s="55"/>
      <c r="B66" s="55"/>
    </row>
  </sheetData>
  <mergeCells count="78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M66"/>
  <sheetViews>
    <sheetView topLeftCell="A5" zoomScaleNormal="100" workbookViewId="0">
      <selection activeCell="K19" sqref="A1:XFD104857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 t="e">
        <f>#REF!</f>
        <v>#REF!</v>
      </c>
      <c r="I9" s="442"/>
    </row>
    <row r="10" spans="1:13" x14ac:dyDescent="0.25">
      <c r="A10" s="57" t="s">
        <v>130</v>
      </c>
      <c r="B10" s="55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F11" s="428" t="s">
        <v>133</v>
      </c>
      <c r="G11" s="429"/>
      <c r="H11" s="430" t="e">
        <f>#REF!</f>
        <v>#REF!</v>
      </c>
      <c r="I11" s="431"/>
    </row>
    <row r="12" spans="1:13" x14ac:dyDescent="0.25">
      <c r="A12" s="57" t="s">
        <v>135</v>
      </c>
      <c r="B12" s="55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372</v>
      </c>
      <c r="G15" s="460"/>
      <c r="H15" s="461" t="s">
        <v>405</v>
      </c>
      <c r="I15" s="457"/>
    </row>
    <row r="16" spans="1:13" x14ac:dyDescent="0.25">
      <c r="A16" s="434" t="s">
        <v>381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>
        <f>SUM(G19*H19)</f>
        <v>0</v>
      </c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>
        <f t="shared" ref="I20:I21" si="0">SUM(G20*H20)</f>
        <v>0</v>
      </c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>
        <f t="shared" si="0"/>
        <v>0</v>
      </c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>
        <f>SUM(I19:I21)</f>
        <v>0</v>
      </c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>
        <v>1</v>
      </c>
      <c r="B25" s="407" t="s">
        <v>428</v>
      </c>
      <c r="C25" s="408"/>
      <c r="D25" s="408"/>
      <c r="E25" s="408"/>
      <c r="F25" s="409"/>
      <c r="G25" s="161">
        <v>2</v>
      </c>
      <c r="H25" s="159">
        <v>2343.48</v>
      </c>
      <c r="I25" s="87">
        <f>H25*G25</f>
        <v>4686.96</v>
      </c>
    </row>
    <row r="26" spans="1:11" x14ac:dyDescent="0.25">
      <c r="A26" s="83">
        <v>2</v>
      </c>
      <c r="B26" s="417" t="s">
        <v>429</v>
      </c>
      <c r="C26" s="418"/>
      <c r="D26" s="418"/>
      <c r="E26" s="418"/>
      <c r="F26" s="418"/>
      <c r="G26" s="146">
        <v>1</v>
      </c>
      <c r="H26" s="160">
        <v>498</v>
      </c>
      <c r="I26" s="87">
        <f>H26*G26</f>
        <v>498</v>
      </c>
    </row>
    <row r="27" spans="1:11" x14ac:dyDescent="0.25">
      <c r="A27" s="83"/>
      <c r="B27" s="417"/>
      <c r="C27" s="418"/>
      <c r="D27" s="418"/>
      <c r="E27" s="418"/>
      <c r="F27" s="418"/>
      <c r="G27" s="146"/>
      <c r="H27" s="160"/>
      <c r="I27" s="87"/>
    </row>
    <row r="28" spans="1:11" x14ac:dyDescent="0.25">
      <c r="A28" s="83"/>
      <c r="B28" s="465"/>
      <c r="C28" s="466"/>
      <c r="D28" s="466"/>
      <c r="E28" s="466"/>
      <c r="F28" s="467"/>
      <c r="G28" s="146"/>
      <c r="H28" s="160"/>
      <c r="I28" s="87"/>
    </row>
    <row r="29" spans="1:11" x14ac:dyDescent="0.25">
      <c r="A29" s="83"/>
      <c r="B29" s="417"/>
      <c r="C29" s="418"/>
      <c r="D29" s="418"/>
      <c r="E29" s="418"/>
      <c r="F29" s="419"/>
      <c r="G29" s="146"/>
      <c r="H29" s="145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45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45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47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47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47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</row>
    <row r="38" spans="1:12" x14ac:dyDescent="0.25">
      <c r="A38" s="83"/>
      <c r="B38" s="458"/>
      <c r="C38" s="459"/>
      <c r="D38" s="459"/>
      <c r="E38" s="459"/>
      <c r="F38" s="459"/>
      <c r="G38" s="146"/>
      <c r="H38" s="147"/>
      <c r="I38" s="87"/>
      <c r="L38" s="88"/>
    </row>
    <row r="39" spans="1:12" x14ac:dyDescent="0.25">
      <c r="A39" s="455" t="s">
        <v>229</v>
      </c>
      <c r="B39" s="423"/>
      <c r="C39" s="423"/>
      <c r="D39" s="423"/>
      <c r="E39" s="423"/>
      <c r="F39" s="423"/>
      <c r="G39" s="423"/>
      <c r="H39" s="424"/>
      <c r="I39" s="141">
        <f>SUM(I25:I38)</f>
        <v>5184.96</v>
      </c>
      <c r="L39" s="88"/>
    </row>
    <row r="40" spans="1:12" x14ac:dyDescent="0.25">
      <c r="A40" s="422" t="s">
        <v>230</v>
      </c>
      <c r="B40" s="423"/>
      <c r="C40" s="423"/>
      <c r="D40" s="423"/>
      <c r="E40" s="423"/>
      <c r="F40" s="423"/>
      <c r="G40" s="423"/>
      <c r="H40" s="424"/>
      <c r="I40" s="142">
        <f>ROUND((I39*0.15),2)</f>
        <v>777.74</v>
      </c>
      <c r="L40" s="88"/>
    </row>
    <row r="41" spans="1:12" x14ac:dyDescent="0.25">
      <c r="A41" s="422" t="s">
        <v>231</v>
      </c>
      <c r="B41" s="423"/>
      <c r="C41" s="423"/>
      <c r="D41" s="423"/>
      <c r="E41" s="423"/>
      <c r="F41" s="423"/>
      <c r="G41" s="423"/>
      <c r="H41" s="424"/>
      <c r="I41" s="130">
        <f>I39+I40</f>
        <v>5962.7</v>
      </c>
    </row>
    <row r="42" spans="1:12" x14ac:dyDescent="0.25">
      <c r="A42" s="401" t="s">
        <v>163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25">
      <c r="A43" s="78" t="s">
        <v>164</v>
      </c>
      <c r="B43" s="404" t="s">
        <v>165</v>
      </c>
      <c r="C43" s="405"/>
      <c r="D43" s="406"/>
      <c r="E43" s="404" t="s">
        <v>147</v>
      </c>
      <c r="F43" s="406"/>
      <c r="G43" s="80" t="s">
        <v>149</v>
      </c>
      <c r="H43" s="81" t="s">
        <v>150</v>
      </c>
      <c r="I43" s="82" t="s">
        <v>151</v>
      </c>
    </row>
    <row r="44" spans="1:12" x14ac:dyDescent="0.25">
      <c r="A44" s="83">
        <v>1</v>
      </c>
      <c r="B44" s="425" t="s">
        <v>166</v>
      </c>
      <c r="C44" s="426"/>
      <c r="D44" s="427"/>
      <c r="E44" s="410" t="s">
        <v>167</v>
      </c>
      <c r="F44" s="411"/>
      <c r="G44" s="115">
        <v>6</v>
      </c>
      <c r="H44" s="113">
        <v>450</v>
      </c>
      <c r="I44" s="90">
        <f>SUM(G44*H44)</f>
        <v>2700</v>
      </c>
    </row>
    <row r="45" spans="1:12" x14ac:dyDescent="0.25">
      <c r="A45" s="83">
        <v>2</v>
      </c>
      <c r="B45" s="395" t="s">
        <v>168</v>
      </c>
      <c r="C45" s="396"/>
      <c r="D45" s="397"/>
      <c r="E45" s="420" t="s">
        <v>167</v>
      </c>
      <c r="F45" s="421"/>
      <c r="G45" s="84"/>
      <c r="H45" s="114">
        <v>350</v>
      </c>
      <c r="I45" s="87">
        <f t="shared" ref="I45:I49" si="1">SUM(G45*H45)</f>
        <v>0</v>
      </c>
    </row>
    <row r="46" spans="1:12" x14ac:dyDescent="0.25">
      <c r="A46" s="83">
        <v>3</v>
      </c>
      <c r="B46" s="395" t="s">
        <v>169</v>
      </c>
      <c r="C46" s="396"/>
      <c r="D46" s="397"/>
      <c r="E46" s="420" t="s">
        <v>167</v>
      </c>
      <c r="F46" s="421"/>
      <c r="G46" s="84"/>
      <c r="H46" s="114">
        <v>300</v>
      </c>
      <c r="I46" s="87">
        <f t="shared" si="1"/>
        <v>0</v>
      </c>
    </row>
    <row r="47" spans="1:12" x14ac:dyDescent="0.25">
      <c r="A47" s="83">
        <v>4</v>
      </c>
      <c r="B47" s="395" t="s">
        <v>170</v>
      </c>
      <c r="C47" s="396"/>
      <c r="D47" s="397"/>
      <c r="E47" s="420" t="s">
        <v>167</v>
      </c>
      <c r="F47" s="421"/>
      <c r="G47" s="84"/>
      <c r="H47" s="114">
        <v>200</v>
      </c>
      <c r="I47" s="87">
        <f t="shared" si="1"/>
        <v>0</v>
      </c>
    </row>
    <row r="48" spans="1:12" x14ac:dyDescent="0.25">
      <c r="A48" s="83">
        <v>5</v>
      </c>
      <c r="B48" s="395" t="s">
        <v>171</v>
      </c>
      <c r="C48" s="396"/>
      <c r="D48" s="397"/>
      <c r="E48" s="420" t="s">
        <v>167</v>
      </c>
      <c r="F48" s="421"/>
      <c r="G48" s="84">
        <v>6</v>
      </c>
      <c r="H48" s="116">
        <v>200</v>
      </c>
      <c r="I48" s="87">
        <f t="shared" si="1"/>
        <v>1200</v>
      </c>
    </row>
    <row r="49" spans="1:12" x14ac:dyDescent="0.25">
      <c r="A49" s="83">
        <v>6</v>
      </c>
      <c r="B49" s="395" t="s">
        <v>410</v>
      </c>
      <c r="C49" s="396"/>
      <c r="D49" s="397"/>
      <c r="E49" s="420" t="s">
        <v>167</v>
      </c>
      <c r="F49" s="421"/>
      <c r="G49" s="84"/>
      <c r="H49" s="116">
        <v>140</v>
      </c>
      <c r="I49" s="87">
        <f t="shared" si="1"/>
        <v>0</v>
      </c>
    </row>
    <row r="50" spans="1:12" x14ac:dyDescent="0.25">
      <c r="A50" s="83"/>
      <c r="B50" s="395"/>
      <c r="C50" s="396"/>
      <c r="D50" s="397"/>
      <c r="E50" s="91"/>
      <c r="F50" s="58"/>
      <c r="G50" s="58"/>
      <c r="H50" s="74"/>
      <c r="I50" s="87"/>
    </row>
    <row r="51" spans="1:12" x14ac:dyDescent="0.25">
      <c r="A51" s="72"/>
      <c r="B51" s="395"/>
      <c r="C51" s="396"/>
      <c r="D51" s="397"/>
      <c r="F51" s="58"/>
      <c r="G51" s="58"/>
      <c r="H51" s="74"/>
      <c r="I51" s="87"/>
    </row>
    <row r="52" spans="1:12" x14ac:dyDescent="0.25">
      <c r="A52" s="92"/>
      <c r="B52" s="398"/>
      <c r="C52" s="399"/>
      <c r="D52" s="400"/>
      <c r="E52" s="60"/>
      <c r="F52" s="61"/>
      <c r="G52" s="58"/>
      <c r="H52" s="76"/>
      <c r="I52" s="87"/>
    </row>
    <row r="53" spans="1:12" x14ac:dyDescent="0.25">
      <c r="A53" s="422" t="s">
        <v>173</v>
      </c>
      <c r="B53" s="423"/>
      <c r="C53" s="423"/>
      <c r="D53" s="423"/>
      <c r="E53" s="423"/>
      <c r="F53" s="423"/>
      <c r="G53" s="423"/>
      <c r="H53" s="424"/>
      <c r="I53" s="98">
        <f>SUM(I44:I52)</f>
        <v>3900</v>
      </c>
    </row>
    <row r="54" spans="1:12" x14ac:dyDescent="0.25">
      <c r="A54" s="401" t="s">
        <v>174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25">
      <c r="A55" s="78" t="s">
        <v>175</v>
      </c>
      <c r="B55" s="404" t="s">
        <v>176</v>
      </c>
      <c r="C55" s="405"/>
      <c r="D55" s="406"/>
      <c r="E55" s="404" t="s">
        <v>177</v>
      </c>
      <c r="F55" s="406"/>
      <c r="G55" s="94" t="s">
        <v>178</v>
      </c>
      <c r="H55" s="94" t="s">
        <v>150</v>
      </c>
      <c r="I55" s="95" t="s">
        <v>151</v>
      </c>
    </row>
    <row r="56" spans="1:12" x14ac:dyDescent="0.25">
      <c r="A56" s="83">
        <v>1</v>
      </c>
      <c r="B56" s="407" t="s">
        <v>407</v>
      </c>
      <c r="C56" s="408"/>
      <c r="D56" s="409"/>
      <c r="E56" s="410"/>
      <c r="F56" s="411"/>
      <c r="G56" s="84"/>
      <c r="H56" s="96"/>
      <c r="I56" s="87"/>
    </row>
    <row r="57" spans="1:12" x14ac:dyDescent="0.25">
      <c r="A57" s="83"/>
      <c r="B57" s="417" t="s">
        <v>328</v>
      </c>
      <c r="C57" s="418"/>
      <c r="D57" s="419"/>
      <c r="E57" s="420">
        <v>2</v>
      </c>
      <c r="F57" s="421"/>
      <c r="G57" s="84">
        <v>66.400000000000006</v>
      </c>
      <c r="H57" s="96">
        <v>5</v>
      </c>
      <c r="I57" s="87">
        <f>H57*G57</f>
        <v>332</v>
      </c>
    </row>
    <row r="58" spans="1:12" x14ac:dyDescent="0.25">
      <c r="A58" s="97"/>
      <c r="B58" s="412"/>
      <c r="C58" s="413"/>
      <c r="D58" s="414"/>
      <c r="E58" s="415"/>
      <c r="F58" s="416"/>
      <c r="G58" s="84"/>
      <c r="H58" s="96"/>
      <c r="I58" s="87"/>
    </row>
    <row r="59" spans="1:12" x14ac:dyDescent="0.25">
      <c r="A59" s="422" t="s">
        <v>181</v>
      </c>
      <c r="B59" s="423"/>
      <c r="C59" s="423"/>
      <c r="D59" s="423"/>
      <c r="E59" s="423"/>
      <c r="F59" s="423"/>
      <c r="G59" s="423"/>
      <c r="H59" s="424"/>
      <c r="I59" s="98">
        <f>SUM(I56:I58)</f>
        <v>332</v>
      </c>
    </row>
    <row r="60" spans="1:12" x14ac:dyDescent="0.25">
      <c r="A60" s="99"/>
      <c r="B60" s="100"/>
      <c r="C60" s="100"/>
      <c r="D60" s="100"/>
      <c r="E60" s="100"/>
      <c r="F60" s="101"/>
      <c r="G60" s="102"/>
      <c r="H60" s="102"/>
      <c r="I60" s="103"/>
      <c r="L60" s="55"/>
    </row>
    <row r="61" spans="1:12" x14ac:dyDescent="0.25">
      <c r="A61" s="390"/>
      <c r="B61" s="391"/>
      <c r="C61" s="391"/>
      <c r="D61" s="391"/>
      <c r="E61" s="391"/>
      <c r="F61" s="104"/>
      <c r="G61" s="394" t="s">
        <v>182</v>
      </c>
      <c r="H61" s="391"/>
      <c r="I61" s="105">
        <f>I59+I53+I41</f>
        <v>10194.700000000001</v>
      </c>
    </row>
    <row r="62" spans="1:12" x14ac:dyDescent="0.25">
      <c r="A62" s="390"/>
      <c r="B62" s="391"/>
      <c r="C62" s="391"/>
      <c r="D62" s="391"/>
      <c r="E62" s="391"/>
      <c r="F62" s="58"/>
      <c r="G62" s="106"/>
      <c r="H62" s="107"/>
      <c r="I62" s="108"/>
    </row>
    <row r="63" spans="1:12" ht="15.75" thickBot="1" x14ac:dyDescent="0.3">
      <c r="A63" s="390"/>
      <c r="B63" s="391"/>
      <c r="C63" s="391"/>
      <c r="D63" s="391"/>
      <c r="E63" s="391"/>
      <c r="F63" s="58"/>
      <c r="G63" s="444" t="s">
        <v>183</v>
      </c>
      <c r="H63" s="445"/>
      <c r="I63" s="117">
        <f>I61+I62</f>
        <v>10194.700000000001</v>
      </c>
    </row>
    <row r="64" spans="1:12" ht="16.5" thickTop="1" thickBot="1" x14ac:dyDescent="0.3">
      <c r="A64" s="109"/>
      <c r="B64" s="110"/>
      <c r="C64" s="392"/>
      <c r="D64" s="393"/>
      <c r="E64" s="393"/>
      <c r="F64" s="393"/>
      <c r="G64" s="111"/>
      <c r="H64" s="111"/>
      <c r="I64" s="112"/>
    </row>
    <row r="66" spans="1:2" x14ac:dyDescent="0.25">
      <c r="A66" s="55"/>
      <c r="B66" s="55"/>
    </row>
  </sheetData>
  <mergeCells count="78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M66"/>
  <sheetViews>
    <sheetView topLeftCell="A31" workbookViewId="0">
      <selection activeCell="M43" sqref="M43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 t="e">
        <f>#REF!</f>
        <v>#REF!</v>
      </c>
      <c r="I9" s="442"/>
    </row>
    <row r="10" spans="1:13" x14ac:dyDescent="0.25">
      <c r="A10" s="57" t="s">
        <v>130</v>
      </c>
      <c r="B10" s="55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F11" s="428" t="s">
        <v>133</v>
      </c>
      <c r="G11" s="429"/>
      <c r="H11" s="430" t="e">
        <f>#REF!</f>
        <v>#REF!</v>
      </c>
      <c r="I11" s="431"/>
    </row>
    <row r="12" spans="1:13" x14ac:dyDescent="0.25">
      <c r="A12" s="57" t="s">
        <v>135</v>
      </c>
      <c r="B12" s="55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372</v>
      </c>
      <c r="G15" s="460"/>
      <c r="H15" s="461" t="s">
        <v>423</v>
      </c>
      <c r="I15" s="457"/>
    </row>
    <row r="16" spans="1:13" x14ac:dyDescent="0.25">
      <c r="A16" s="434" t="s">
        <v>430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>
        <f>SUM(G19*H19)</f>
        <v>0</v>
      </c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>
        <f t="shared" ref="I20:I21" si="0">SUM(G20*H20)</f>
        <v>0</v>
      </c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>
        <f t="shared" si="0"/>
        <v>0</v>
      </c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>
        <f>SUM(I19:I21)</f>
        <v>0</v>
      </c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>
        <v>1</v>
      </c>
      <c r="B25" s="407" t="s">
        <v>431</v>
      </c>
      <c r="C25" s="408"/>
      <c r="D25" s="408"/>
      <c r="E25" s="408"/>
      <c r="F25" s="409"/>
      <c r="G25" s="146">
        <v>3</v>
      </c>
      <c r="H25" s="159">
        <v>65.209999999999994</v>
      </c>
      <c r="I25" s="87">
        <f>H25*G25</f>
        <v>195.63</v>
      </c>
    </row>
    <row r="26" spans="1:11" x14ac:dyDescent="0.25">
      <c r="A26" s="83">
        <v>2</v>
      </c>
      <c r="B26" s="417" t="s">
        <v>432</v>
      </c>
      <c r="C26" s="418"/>
      <c r="D26" s="418"/>
      <c r="E26" s="418"/>
      <c r="F26" s="418"/>
      <c r="G26" s="146">
        <v>4</v>
      </c>
      <c r="H26" s="160">
        <v>12.17</v>
      </c>
      <c r="I26" s="87">
        <f>H26*G26</f>
        <v>48.68</v>
      </c>
    </row>
    <row r="27" spans="1:11" x14ac:dyDescent="0.25">
      <c r="A27" s="83">
        <v>3</v>
      </c>
      <c r="B27" s="417" t="s">
        <v>433</v>
      </c>
      <c r="C27" s="418"/>
      <c r="D27" s="418"/>
      <c r="E27" s="418"/>
      <c r="F27" s="418"/>
      <c r="G27" s="146">
        <v>1</v>
      </c>
      <c r="H27" s="160">
        <v>57.39</v>
      </c>
      <c r="I27" s="87">
        <f t="shared" ref="I27" si="1">H27*G27</f>
        <v>57.39</v>
      </c>
    </row>
    <row r="28" spans="1:11" x14ac:dyDescent="0.25">
      <c r="A28" s="83"/>
      <c r="B28" s="465"/>
      <c r="C28" s="466"/>
      <c r="D28" s="466"/>
      <c r="E28" s="466"/>
      <c r="F28" s="467"/>
      <c r="G28" s="146"/>
      <c r="H28" s="160"/>
      <c r="I28" s="87"/>
    </row>
    <row r="29" spans="1:11" x14ac:dyDescent="0.25">
      <c r="A29" s="83"/>
      <c r="B29" s="417"/>
      <c r="C29" s="418"/>
      <c r="D29" s="418"/>
      <c r="E29" s="418"/>
      <c r="F29" s="419"/>
      <c r="G29" s="146"/>
      <c r="H29" s="160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60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60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60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60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47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</row>
    <row r="38" spans="1:12" x14ac:dyDescent="0.25">
      <c r="A38" s="83"/>
      <c r="B38" s="458"/>
      <c r="C38" s="459"/>
      <c r="D38" s="459"/>
      <c r="E38" s="459"/>
      <c r="F38" s="459"/>
      <c r="G38" s="146"/>
      <c r="H38" s="147"/>
      <c r="I38" s="87"/>
      <c r="L38" s="88"/>
    </row>
    <row r="39" spans="1:12" x14ac:dyDescent="0.25">
      <c r="A39" s="455" t="s">
        <v>229</v>
      </c>
      <c r="B39" s="423"/>
      <c r="C39" s="423"/>
      <c r="D39" s="423"/>
      <c r="E39" s="423"/>
      <c r="F39" s="423"/>
      <c r="G39" s="423"/>
      <c r="H39" s="424"/>
      <c r="I39" s="141">
        <v>301.73</v>
      </c>
      <c r="L39" s="88"/>
    </row>
    <row r="40" spans="1:12" x14ac:dyDescent="0.25">
      <c r="A40" s="422" t="s">
        <v>230</v>
      </c>
      <c r="B40" s="423"/>
      <c r="C40" s="423"/>
      <c r="D40" s="423"/>
      <c r="E40" s="423"/>
      <c r="F40" s="423"/>
      <c r="G40" s="423"/>
      <c r="H40" s="424"/>
      <c r="I40" s="142">
        <f>ROUND((I39*0.15),2)</f>
        <v>45.26</v>
      </c>
      <c r="L40" s="88"/>
    </row>
    <row r="41" spans="1:12" x14ac:dyDescent="0.25">
      <c r="A41" s="422" t="s">
        <v>231</v>
      </c>
      <c r="B41" s="423"/>
      <c r="C41" s="423"/>
      <c r="D41" s="423"/>
      <c r="E41" s="423"/>
      <c r="F41" s="423"/>
      <c r="G41" s="423"/>
      <c r="H41" s="424"/>
      <c r="I41" s="130">
        <f>I39+I40</f>
        <v>346.99</v>
      </c>
    </row>
    <row r="42" spans="1:12" x14ac:dyDescent="0.25">
      <c r="A42" s="401" t="s">
        <v>163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25">
      <c r="A43" s="78" t="s">
        <v>164</v>
      </c>
      <c r="B43" s="404" t="s">
        <v>165</v>
      </c>
      <c r="C43" s="405"/>
      <c r="D43" s="406"/>
      <c r="E43" s="404" t="s">
        <v>147</v>
      </c>
      <c r="F43" s="406"/>
      <c r="G43" s="80" t="s">
        <v>149</v>
      </c>
      <c r="H43" s="81" t="s">
        <v>150</v>
      </c>
      <c r="I43" s="82" t="s">
        <v>151</v>
      </c>
    </row>
    <row r="44" spans="1:12" x14ac:dyDescent="0.25">
      <c r="A44" s="83">
        <v>1</v>
      </c>
      <c r="B44" s="425" t="s">
        <v>166</v>
      </c>
      <c r="C44" s="426"/>
      <c r="D44" s="427"/>
      <c r="E44" s="410" t="s">
        <v>167</v>
      </c>
      <c r="F44" s="411"/>
      <c r="G44" s="115"/>
      <c r="H44" s="113">
        <v>450</v>
      </c>
      <c r="I44" s="90">
        <f>SUM(G44*H44)</f>
        <v>0</v>
      </c>
    </row>
    <row r="45" spans="1:12" x14ac:dyDescent="0.25">
      <c r="A45" s="83">
        <v>2</v>
      </c>
      <c r="B45" s="395" t="s">
        <v>168</v>
      </c>
      <c r="C45" s="396"/>
      <c r="D45" s="397"/>
      <c r="E45" s="420" t="s">
        <v>167</v>
      </c>
      <c r="F45" s="421"/>
      <c r="G45" s="84"/>
      <c r="H45" s="114">
        <v>350</v>
      </c>
      <c r="I45" s="87">
        <f t="shared" ref="I45:I49" si="2">SUM(G45*H45)</f>
        <v>0</v>
      </c>
    </row>
    <row r="46" spans="1:12" x14ac:dyDescent="0.25">
      <c r="A46" s="83">
        <v>3</v>
      </c>
      <c r="B46" s="395" t="s">
        <v>169</v>
      </c>
      <c r="C46" s="396"/>
      <c r="D46" s="397"/>
      <c r="E46" s="420" t="s">
        <v>167</v>
      </c>
      <c r="F46" s="421"/>
      <c r="G46" s="84">
        <v>34</v>
      </c>
      <c r="H46" s="114">
        <v>300</v>
      </c>
      <c r="I46" s="87">
        <f t="shared" si="2"/>
        <v>10200</v>
      </c>
    </row>
    <row r="47" spans="1:12" x14ac:dyDescent="0.25">
      <c r="A47" s="83">
        <v>4</v>
      </c>
      <c r="B47" s="395" t="s">
        <v>170</v>
      </c>
      <c r="C47" s="396"/>
      <c r="D47" s="397"/>
      <c r="E47" s="420" t="s">
        <v>167</v>
      </c>
      <c r="F47" s="421"/>
      <c r="G47" s="84"/>
      <c r="H47" s="114">
        <v>200</v>
      </c>
      <c r="I47" s="87">
        <f t="shared" si="2"/>
        <v>0</v>
      </c>
    </row>
    <row r="48" spans="1:12" x14ac:dyDescent="0.25">
      <c r="A48" s="83">
        <v>5</v>
      </c>
      <c r="B48" s="395" t="s">
        <v>171</v>
      </c>
      <c r="C48" s="396"/>
      <c r="D48" s="397"/>
      <c r="E48" s="420" t="s">
        <v>167</v>
      </c>
      <c r="F48" s="421"/>
      <c r="G48" s="84">
        <v>34</v>
      </c>
      <c r="H48" s="116">
        <v>200</v>
      </c>
      <c r="I48" s="87">
        <f t="shared" si="2"/>
        <v>6800</v>
      </c>
    </row>
    <row r="49" spans="1:12" x14ac:dyDescent="0.25">
      <c r="A49" s="83">
        <v>6</v>
      </c>
      <c r="B49" s="395" t="s">
        <v>410</v>
      </c>
      <c r="C49" s="396"/>
      <c r="D49" s="397"/>
      <c r="E49" s="420" t="s">
        <v>167</v>
      </c>
      <c r="F49" s="421"/>
      <c r="G49" s="84"/>
      <c r="H49" s="116">
        <v>140</v>
      </c>
      <c r="I49" s="87">
        <f t="shared" si="2"/>
        <v>0</v>
      </c>
    </row>
    <row r="50" spans="1:12" x14ac:dyDescent="0.25">
      <c r="A50" s="83"/>
      <c r="B50" s="395"/>
      <c r="C50" s="396"/>
      <c r="D50" s="397"/>
      <c r="E50" s="91"/>
      <c r="F50" s="58"/>
      <c r="G50" s="58"/>
      <c r="H50" s="74"/>
      <c r="I50" s="87"/>
    </row>
    <row r="51" spans="1:12" x14ac:dyDescent="0.25">
      <c r="A51" s="72"/>
      <c r="B51" s="395"/>
      <c r="C51" s="396"/>
      <c r="D51" s="397"/>
      <c r="F51" s="58"/>
      <c r="G51" s="58"/>
      <c r="H51" s="74"/>
      <c r="I51" s="87"/>
    </row>
    <row r="52" spans="1:12" x14ac:dyDescent="0.25">
      <c r="A52" s="92"/>
      <c r="B52" s="398"/>
      <c r="C52" s="399"/>
      <c r="D52" s="400"/>
      <c r="E52" s="60"/>
      <c r="F52" s="61"/>
      <c r="G52" s="58"/>
      <c r="H52" s="76"/>
      <c r="I52" s="87"/>
    </row>
    <row r="53" spans="1:12" x14ac:dyDescent="0.25">
      <c r="A53" s="422" t="s">
        <v>173</v>
      </c>
      <c r="B53" s="423"/>
      <c r="C53" s="423"/>
      <c r="D53" s="423"/>
      <c r="E53" s="423"/>
      <c r="F53" s="423"/>
      <c r="G53" s="423"/>
      <c r="H53" s="424"/>
      <c r="I53" s="98">
        <f>SUM(I44:I52)</f>
        <v>17000</v>
      </c>
    </row>
    <row r="54" spans="1:12" x14ac:dyDescent="0.25">
      <c r="A54" s="401" t="s">
        <v>174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25">
      <c r="A55" s="78" t="s">
        <v>175</v>
      </c>
      <c r="B55" s="404" t="s">
        <v>176</v>
      </c>
      <c r="C55" s="405"/>
      <c r="D55" s="406"/>
      <c r="E55" s="404" t="s">
        <v>177</v>
      </c>
      <c r="F55" s="406"/>
      <c r="G55" s="94" t="s">
        <v>178</v>
      </c>
      <c r="H55" s="94" t="s">
        <v>150</v>
      </c>
      <c r="I55" s="95" t="s">
        <v>151</v>
      </c>
    </row>
    <row r="56" spans="1:12" x14ac:dyDescent="0.25">
      <c r="A56" s="83">
        <v>1</v>
      </c>
      <c r="B56" s="407" t="s">
        <v>434</v>
      </c>
      <c r="C56" s="408"/>
      <c r="D56" s="409"/>
      <c r="E56" s="410"/>
      <c r="F56" s="411"/>
      <c r="G56" s="84"/>
      <c r="H56" s="96"/>
      <c r="I56" s="87"/>
    </row>
    <row r="57" spans="1:12" x14ac:dyDescent="0.25">
      <c r="A57" s="83"/>
      <c r="B57" s="417" t="s">
        <v>328</v>
      </c>
      <c r="C57" s="418"/>
      <c r="D57" s="419"/>
      <c r="E57" s="420">
        <v>4</v>
      </c>
      <c r="F57" s="421"/>
      <c r="G57" s="84">
        <v>104.8</v>
      </c>
      <c r="H57" s="96">
        <v>5</v>
      </c>
      <c r="I57" s="87">
        <f>H57*G57</f>
        <v>524</v>
      </c>
    </row>
    <row r="58" spans="1:12" x14ac:dyDescent="0.25">
      <c r="A58" s="97"/>
      <c r="B58" s="412"/>
      <c r="C58" s="413"/>
      <c r="D58" s="414"/>
      <c r="E58" s="415"/>
      <c r="F58" s="416"/>
      <c r="G58" s="84"/>
      <c r="H58" s="96"/>
      <c r="I58" s="87"/>
    </row>
    <row r="59" spans="1:12" x14ac:dyDescent="0.25">
      <c r="A59" s="422" t="s">
        <v>181</v>
      </c>
      <c r="B59" s="423"/>
      <c r="C59" s="423"/>
      <c r="D59" s="423"/>
      <c r="E59" s="423"/>
      <c r="F59" s="423"/>
      <c r="G59" s="423"/>
      <c r="H59" s="424"/>
      <c r="I59" s="98">
        <f>SUM(I56:I58)</f>
        <v>524</v>
      </c>
    </row>
    <row r="60" spans="1:12" x14ac:dyDescent="0.25">
      <c r="A60" s="99"/>
      <c r="B60" s="100"/>
      <c r="C60" s="100"/>
      <c r="D60" s="100"/>
      <c r="E60" s="100"/>
      <c r="F60" s="101"/>
      <c r="G60" s="102"/>
      <c r="H60" s="102"/>
      <c r="I60" s="103"/>
      <c r="L60" s="55"/>
    </row>
    <row r="61" spans="1:12" x14ac:dyDescent="0.25">
      <c r="A61" s="390"/>
      <c r="B61" s="391"/>
      <c r="C61" s="391"/>
      <c r="D61" s="391"/>
      <c r="E61" s="391"/>
      <c r="F61" s="104"/>
      <c r="G61" s="394" t="s">
        <v>182</v>
      </c>
      <c r="H61" s="391"/>
      <c r="I61" s="105">
        <f>I59+I53+I41</f>
        <v>17870.990000000002</v>
      </c>
    </row>
    <row r="62" spans="1:12" x14ac:dyDescent="0.25">
      <c r="A62" s="390"/>
      <c r="B62" s="391"/>
      <c r="C62" s="391"/>
      <c r="D62" s="391"/>
      <c r="E62" s="391"/>
      <c r="F62" s="58"/>
      <c r="G62" s="106"/>
      <c r="H62" s="107"/>
      <c r="I62" s="108"/>
    </row>
    <row r="63" spans="1:12" ht="15.75" thickBot="1" x14ac:dyDescent="0.3">
      <c r="A63" s="390"/>
      <c r="B63" s="391"/>
      <c r="C63" s="391"/>
      <c r="D63" s="391"/>
      <c r="E63" s="391"/>
      <c r="F63" s="58"/>
      <c r="G63" s="444" t="s">
        <v>183</v>
      </c>
      <c r="H63" s="445"/>
      <c r="I63" s="117">
        <f>I61+I62</f>
        <v>17870.990000000002</v>
      </c>
    </row>
    <row r="64" spans="1:12" ht="16.5" thickTop="1" thickBot="1" x14ac:dyDescent="0.3">
      <c r="A64" s="109"/>
      <c r="B64" s="110"/>
      <c r="C64" s="392"/>
      <c r="D64" s="393"/>
      <c r="E64" s="393"/>
      <c r="F64" s="393"/>
      <c r="G64" s="111"/>
      <c r="H64" s="111"/>
      <c r="I64" s="112"/>
    </row>
    <row r="66" spans="1:2" x14ac:dyDescent="0.25">
      <c r="A66" s="55"/>
      <c r="B66" s="55"/>
    </row>
  </sheetData>
  <mergeCells count="78"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M66"/>
  <sheetViews>
    <sheetView topLeftCell="A31" workbookViewId="0">
      <selection activeCell="M43" sqref="M43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 t="e">
        <f>#REF!</f>
        <v>#REF!</v>
      </c>
      <c r="I9" s="442"/>
    </row>
    <row r="10" spans="1:13" x14ac:dyDescent="0.25">
      <c r="A10" s="57" t="s">
        <v>130</v>
      </c>
      <c r="B10" s="55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F11" s="428" t="s">
        <v>133</v>
      </c>
      <c r="G11" s="429"/>
      <c r="H11" s="430" t="e">
        <f>#REF!</f>
        <v>#REF!</v>
      </c>
      <c r="I11" s="431"/>
    </row>
    <row r="12" spans="1:13" x14ac:dyDescent="0.25">
      <c r="A12" s="57" t="s">
        <v>135</v>
      </c>
      <c r="B12" s="55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372</v>
      </c>
      <c r="G15" s="460"/>
      <c r="H15" s="461" t="s">
        <v>385</v>
      </c>
      <c r="I15" s="457"/>
    </row>
    <row r="16" spans="1:13" x14ac:dyDescent="0.25">
      <c r="A16" s="434" t="s">
        <v>435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>
        <f>SUM(G19*H19)</f>
        <v>0</v>
      </c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>
        <f t="shared" ref="I20:I21" si="0">SUM(G20*H20)</f>
        <v>0</v>
      </c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>
        <f t="shared" si="0"/>
        <v>0</v>
      </c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>
        <f>SUM(I19:I21)</f>
        <v>0</v>
      </c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/>
      <c r="B25" s="407"/>
      <c r="C25" s="408"/>
      <c r="D25" s="408"/>
      <c r="E25" s="408"/>
      <c r="F25" s="409"/>
      <c r="G25" s="146"/>
      <c r="H25" s="159"/>
      <c r="I25" s="87"/>
    </row>
    <row r="26" spans="1:11" x14ac:dyDescent="0.25">
      <c r="A26" s="83"/>
      <c r="B26" s="417"/>
      <c r="C26" s="418"/>
      <c r="D26" s="418"/>
      <c r="E26" s="418"/>
      <c r="F26" s="418"/>
      <c r="G26" s="146"/>
      <c r="H26" s="160"/>
      <c r="I26" s="87"/>
    </row>
    <row r="27" spans="1:11" x14ac:dyDescent="0.25">
      <c r="A27" s="83"/>
      <c r="B27" s="417"/>
      <c r="C27" s="418"/>
      <c r="D27" s="418"/>
      <c r="E27" s="418"/>
      <c r="F27" s="418"/>
      <c r="G27" s="146"/>
      <c r="H27" s="160"/>
      <c r="I27" s="87"/>
    </row>
    <row r="28" spans="1:11" x14ac:dyDescent="0.25">
      <c r="A28" s="83"/>
      <c r="B28" s="465"/>
      <c r="C28" s="466"/>
      <c r="D28" s="466"/>
      <c r="E28" s="466"/>
      <c r="F28" s="467"/>
      <c r="G28" s="146"/>
      <c r="H28" s="160"/>
      <c r="I28" s="87"/>
    </row>
    <row r="29" spans="1:11" x14ac:dyDescent="0.25">
      <c r="A29" s="83"/>
      <c r="B29" s="417"/>
      <c r="C29" s="418"/>
      <c r="D29" s="418"/>
      <c r="E29" s="418"/>
      <c r="F29" s="419"/>
      <c r="G29" s="146"/>
      <c r="H29" s="160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60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60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60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60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47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</row>
    <row r="38" spans="1:12" x14ac:dyDescent="0.25">
      <c r="A38" s="83"/>
      <c r="B38" s="458"/>
      <c r="C38" s="459"/>
      <c r="D38" s="459"/>
      <c r="E38" s="459"/>
      <c r="F38" s="459"/>
      <c r="G38" s="146"/>
      <c r="H38" s="147"/>
      <c r="I38" s="87"/>
      <c r="L38" s="88"/>
    </row>
    <row r="39" spans="1:12" x14ac:dyDescent="0.25">
      <c r="A39" s="455" t="s">
        <v>229</v>
      </c>
      <c r="B39" s="423"/>
      <c r="C39" s="423"/>
      <c r="D39" s="423"/>
      <c r="E39" s="423"/>
      <c r="F39" s="423"/>
      <c r="G39" s="423"/>
      <c r="H39" s="424"/>
      <c r="I39" s="141"/>
      <c r="L39" s="88"/>
    </row>
    <row r="40" spans="1:12" x14ac:dyDescent="0.25">
      <c r="A40" s="422" t="s">
        <v>230</v>
      </c>
      <c r="B40" s="423"/>
      <c r="C40" s="423"/>
      <c r="D40" s="423"/>
      <c r="E40" s="423"/>
      <c r="F40" s="423"/>
      <c r="G40" s="423"/>
      <c r="H40" s="424"/>
      <c r="I40" s="142"/>
      <c r="L40" s="88"/>
    </row>
    <row r="41" spans="1:12" x14ac:dyDescent="0.25">
      <c r="A41" s="422" t="s">
        <v>231</v>
      </c>
      <c r="B41" s="423"/>
      <c r="C41" s="423"/>
      <c r="D41" s="423"/>
      <c r="E41" s="423"/>
      <c r="F41" s="423"/>
      <c r="G41" s="423"/>
      <c r="H41" s="424"/>
      <c r="I41" s="130"/>
    </row>
    <row r="42" spans="1:12" x14ac:dyDescent="0.25">
      <c r="A42" s="401" t="s">
        <v>163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25">
      <c r="A43" s="78" t="s">
        <v>164</v>
      </c>
      <c r="B43" s="404" t="s">
        <v>165</v>
      </c>
      <c r="C43" s="405"/>
      <c r="D43" s="406"/>
      <c r="E43" s="404" t="s">
        <v>147</v>
      </c>
      <c r="F43" s="406"/>
      <c r="G43" s="80" t="s">
        <v>149</v>
      </c>
      <c r="H43" s="81" t="s">
        <v>150</v>
      </c>
      <c r="I43" s="82" t="s">
        <v>151</v>
      </c>
    </row>
    <row r="44" spans="1:12" x14ac:dyDescent="0.25">
      <c r="A44" s="83">
        <v>1</v>
      </c>
      <c r="B44" s="425" t="s">
        <v>166</v>
      </c>
      <c r="C44" s="426"/>
      <c r="D44" s="427"/>
      <c r="E44" s="410" t="s">
        <v>167</v>
      </c>
      <c r="F44" s="411"/>
      <c r="G44" s="115"/>
      <c r="H44" s="113">
        <v>450</v>
      </c>
      <c r="I44" s="90">
        <f>SUM(G44*H44)</f>
        <v>0</v>
      </c>
    </row>
    <row r="45" spans="1:12" x14ac:dyDescent="0.25">
      <c r="A45" s="83">
        <v>2</v>
      </c>
      <c r="B45" s="395" t="s">
        <v>168</v>
      </c>
      <c r="C45" s="396"/>
      <c r="D45" s="397"/>
      <c r="E45" s="420" t="s">
        <v>167</v>
      </c>
      <c r="F45" s="421"/>
      <c r="G45" s="84"/>
      <c r="H45" s="114">
        <v>350</v>
      </c>
      <c r="I45" s="87">
        <f t="shared" ref="I45:I49" si="1">SUM(G45*H45)</f>
        <v>0</v>
      </c>
    </row>
    <row r="46" spans="1:12" x14ac:dyDescent="0.25">
      <c r="A46" s="83">
        <v>3</v>
      </c>
      <c r="B46" s="395" t="s">
        <v>169</v>
      </c>
      <c r="C46" s="396"/>
      <c r="D46" s="397"/>
      <c r="E46" s="420" t="s">
        <v>167</v>
      </c>
      <c r="F46" s="421"/>
      <c r="G46" s="84">
        <v>1</v>
      </c>
      <c r="H46" s="114">
        <v>300</v>
      </c>
      <c r="I46" s="87">
        <f t="shared" si="1"/>
        <v>300</v>
      </c>
    </row>
    <row r="47" spans="1:12" x14ac:dyDescent="0.25">
      <c r="A47" s="83">
        <v>4</v>
      </c>
      <c r="B47" s="395" t="s">
        <v>170</v>
      </c>
      <c r="C47" s="396"/>
      <c r="D47" s="397"/>
      <c r="E47" s="420" t="s">
        <v>167</v>
      </c>
      <c r="F47" s="421"/>
      <c r="G47" s="84"/>
      <c r="H47" s="114">
        <v>200</v>
      </c>
      <c r="I47" s="87">
        <f t="shared" si="1"/>
        <v>0</v>
      </c>
    </row>
    <row r="48" spans="1:12" x14ac:dyDescent="0.25">
      <c r="A48" s="83">
        <v>5</v>
      </c>
      <c r="B48" s="395" t="s">
        <v>171</v>
      </c>
      <c r="C48" s="396"/>
      <c r="D48" s="397"/>
      <c r="E48" s="420" t="s">
        <v>167</v>
      </c>
      <c r="F48" s="421"/>
      <c r="G48" s="84">
        <v>1</v>
      </c>
      <c r="H48" s="116">
        <v>200</v>
      </c>
      <c r="I48" s="87">
        <f t="shared" si="1"/>
        <v>200</v>
      </c>
    </row>
    <row r="49" spans="1:12" x14ac:dyDescent="0.25">
      <c r="A49" s="83">
        <v>6</v>
      </c>
      <c r="B49" s="395" t="s">
        <v>410</v>
      </c>
      <c r="C49" s="396"/>
      <c r="D49" s="397"/>
      <c r="E49" s="420" t="s">
        <v>167</v>
      </c>
      <c r="F49" s="421"/>
      <c r="G49" s="84"/>
      <c r="H49" s="116">
        <v>140</v>
      </c>
      <c r="I49" s="87">
        <f t="shared" si="1"/>
        <v>0</v>
      </c>
    </row>
    <row r="50" spans="1:12" x14ac:dyDescent="0.25">
      <c r="A50" s="83"/>
      <c r="B50" s="395"/>
      <c r="C50" s="396"/>
      <c r="D50" s="397"/>
      <c r="E50" s="91"/>
      <c r="F50" s="58"/>
      <c r="G50" s="58"/>
      <c r="H50" s="74"/>
      <c r="I50" s="87"/>
    </row>
    <row r="51" spans="1:12" x14ac:dyDescent="0.25">
      <c r="A51" s="72"/>
      <c r="B51" s="395"/>
      <c r="C51" s="396"/>
      <c r="D51" s="397"/>
      <c r="F51" s="58"/>
      <c r="G51" s="58"/>
      <c r="H51" s="74"/>
      <c r="I51" s="87"/>
    </row>
    <row r="52" spans="1:12" x14ac:dyDescent="0.25">
      <c r="A52" s="92"/>
      <c r="B52" s="398"/>
      <c r="C52" s="399"/>
      <c r="D52" s="400"/>
      <c r="E52" s="60"/>
      <c r="F52" s="61"/>
      <c r="G52" s="58"/>
      <c r="H52" s="76"/>
      <c r="I52" s="87"/>
    </row>
    <row r="53" spans="1:12" x14ac:dyDescent="0.25">
      <c r="A53" s="422" t="s">
        <v>173</v>
      </c>
      <c r="B53" s="423"/>
      <c r="C53" s="423"/>
      <c r="D53" s="423"/>
      <c r="E53" s="423"/>
      <c r="F53" s="423"/>
      <c r="G53" s="423"/>
      <c r="H53" s="424"/>
      <c r="I53" s="98">
        <f>SUM(I44:I52)</f>
        <v>500</v>
      </c>
    </row>
    <row r="54" spans="1:12" x14ac:dyDescent="0.25">
      <c r="A54" s="401" t="s">
        <v>174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25">
      <c r="A55" s="78" t="s">
        <v>175</v>
      </c>
      <c r="B55" s="404" t="s">
        <v>176</v>
      </c>
      <c r="C55" s="405"/>
      <c r="D55" s="406"/>
      <c r="E55" s="404" t="s">
        <v>177</v>
      </c>
      <c r="F55" s="406"/>
      <c r="G55" s="94" t="s">
        <v>178</v>
      </c>
      <c r="H55" s="94" t="s">
        <v>150</v>
      </c>
      <c r="I55" s="95" t="s">
        <v>151</v>
      </c>
    </row>
    <row r="56" spans="1:12" x14ac:dyDescent="0.25">
      <c r="A56" s="83">
        <v>1</v>
      </c>
      <c r="B56" s="407" t="s">
        <v>436</v>
      </c>
      <c r="C56" s="408"/>
      <c r="D56" s="409"/>
      <c r="E56" s="410"/>
      <c r="F56" s="411"/>
      <c r="G56" s="84"/>
      <c r="H56" s="96"/>
      <c r="I56" s="87"/>
    </row>
    <row r="57" spans="1:12" x14ac:dyDescent="0.25">
      <c r="A57" s="83"/>
      <c r="B57" s="417" t="s">
        <v>328</v>
      </c>
      <c r="C57" s="418"/>
      <c r="D57" s="419"/>
      <c r="E57" s="420">
        <v>1</v>
      </c>
      <c r="F57" s="421"/>
      <c r="G57" s="84">
        <v>56.6</v>
      </c>
      <c r="H57" s="96">
        <v>5</v>
      </c>
      <c r="I57" s="87">
        <f>H57*G57</f>
        <v>283</v>
      </c>
    </row>
    <row r="58" spans="1:12" x14ac:dyDescent="0.25">
      <c r="A58" s="97"/>
      <c r="B58" s="412"/>
      <c r="C58" s="413"/>
      <c r="D58" s="414"/>
      <c r="E58" s="415"/>
      <c r="F58" s="416"/>
      <c r="G58" s="84"/>
      <c r="H58" s="96"/>
      <c r="I58" s="87"/>
    </row>
    <row r="59" spans="1:12" x14ac:dyDescent="0.25">
      <c r="A59" s="422" t="s">
        <v>181</v>
      </c>
      <c r="B59" s="423"/>
      <c r="C59" s="423"/>
      <c r="D59" s="423"/>
      <c r="E59" s="423"/>
      <c r="F59" s="423"/>
      <c r="G59" s="423"/>
      <c r="H59" s="424"/>
      <c r="I59" s="98">
        <f>SUM(I56:I58)</f>
        <v>283</v>
      </c>
    </row>
    <row r="60" spans="1:12" x14ac:dyDescent="0.25">
      <c r="A60" s="99"/>
      <c r="B60" s="100"/>
      <c r="C60" s="100"/>
      <c r="D60" s="100"/>
      <c r="E60" s="100"/>
      <c r="F60" s="101"/>
      <c r="G60" s="102"/>
      <c r="H60" s="102"/>
      <c r="I60" s="103"/>
      <c r="L60" s="55"/>
    </row>
    <row r="61" spans="1:12" x14ac:dyDescent="0.25">
      <c r="A61" s="390"/>
      <c r="B61" s="391"/>
      <c r="C61" s="391"/>
      <c r="D61" s="391"/>
      <c r="E61" s="391"/>
      <c r="F61" s="104"/>
      <c r="G61" s="394" t="s">
        <v>182</v>
      </c>
      <c r="H61" s="391"/>
      <c r="I61" s="105">
        <f>I59+I53+I41</f>
        <v>783</v>
      </c>
    </row>
    <row r="62" spans="1:12" x14ac:dyDescent="0.25">
      <c r="A62" s="390"/>
      <c r="B62" s="391"/>
      <c r="C62" s="391"/>
      <c r="D62" s="391"/>
      <c r="E62" s="391"/>
      <c r="F62" s="58"/>
      <c r="G62" s="106"/>
      <c r="H62" s="107"/>
      <c r="I62" s="108"/>
    </row>
    <row r="63" spans="1:12" ht="15.75" thickBot="1" x14ac:dyDescent="0.3">
      <c r="A63" s="390"/>
      <c r="B63" s="391"/>
      <c r="C63" s="391"/>
      <c r="D63" s="391"/>
      <c r="E63" s="391"/>
      <c r="F63" s="58"/>
      <c r="G63" s="444" t="s">
        <v>183</v>
      </c>
      <c r="H63" s="445"/>
      <c r="I63" s="117">
        <f>I61+I62</f>
        <v>783</v>
      </c>
    </row>
    <row r="64" spans="1:12" ht="16.5" thickTop="1" thickBot="1" x14ac:dyDescent="0.3">
      <c r="A64" s="109"/>
      <c r="B64" s="110"/>
      <c r="C64" s="392"/>
      <c r="D64" s="393"/>
      <c r="E64" s="393"/>
      <c r="F64" s="393"/>
      <c r="G64" s="111"/>
      <c r="H64" s="111"/>
      <c r="I64" s="112"/>
    </row>
    <row r="66" spans="1:2" x14ac:dyDescent="0.25">
      <c r="A66" s="55"/>
      <c r="B66" s="55"/>
    </row>
  </sheetData>
  <mergeCells count="78"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M66"/>
  <sheetViews>
    <sheetView topLeftCell="A28" workbookViewId="0">
      <selection activeCell="M43" sqref="M43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 t="e">
        <f>#REF!</f>
        <v>#REF!</v>
      </c>
      <c r="I9" s="442"/>
    </row>
    <row r="10" spans="1:13" x14ac:dyDescent="0.25">
      <c r="A10" s="57" t="s">
        <v>130</v>
      </c>
      <c r="B10" s="55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F11" s="428" t="s">
        <v>133</v>
      </c>
      <c r="G11" s="429"/>
      <c r="H11" s="430" t="e">
        <f>#REF!</f>
        <v>#REF!</v>
      </c>
      <c r="I11" s="431"/>
    </row>
    <row r="12" spans="1:13" x14ac:dyDescent="0.25">
      <c r="A12" s="57" t="s">
        <v>135</v>
      </c>
      <c r="B12" s="55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372</v>
      </c>
      <c r="G15" s="460"/>
      <c r="H15" s="461" t="s">
        <v>385</v>
      </c>
      <c r="I15" s="457"/>
    </row>
    <row r="16" spans="1:13" x14ac:dyDescent="0.25">
      <c r="A16" s="434" t="s">
        <v>437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>
        <f>SUM(G19*H19)</f>
        <v>0</v>
      </c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>
        <f t="shared" ref="I20:I21" si="0">SUM(G20*H20)</f>
        <v>0</v>
      </c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>
        <f t="shared" si="0"/>
        <v>0</v>
      </c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>
        <f>SUM(I19:I21)</f>
        <v>0</v>
      </c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>
        <v>1</v>
      </c>
      <c r="B25" s="407" t="s">
        <v>438</v>
      </c>
      <c r="C25" s="408"/>
      <c r="D25" s="408"/>
      <c r="E25" s="408"/>
      <c r="F25" s="409"/>
      <c r="G25" s="146">
        <v>1</v>
      </c>
      <c r="H25" s="159">
        <v>9509</v>
      </c>
      <c r="I25" s="87">
        <f>H25*G25</f>
        <v>9509</v>
      </c>
    </row>
    <row r="26" spans="1:11" x14ac:dyDescent="0.25">
      <c r="A26" s="83"/>
      <c r="B26" s="417"/>
      <c r="C26" s="418"/>
      <c r="D26" s="418"/>
      <c r="E26" s="418"/>
      <c r="F26" s="418"/>
      <c r="G26" s="146"/>
      <c r="H26" s="160"/>
      <c r="I26" s="87"/>
    </row>
    <row r="27" spans="1:11" x14ac:dyDescent="0.25">
      <c r="A27" s="83"/>
      <c r="B27" s="417"/>
      <c r="C27" s="418"/>
      <c r="D27" s="418"/>
      <c r="E27" s="418"/>
      <c r="F27" s="418"/>
      <c r="G27" s="146"/>
      <c r="H27" s="160"/>
      <c r="I27" s="87"/>
    </row>
    <row r="28" spans="1:11" x14ac:dyDescent="0.25">
      <c r="A28" s="83"/>
      <c r="B28" s="465"/>
      <c r="C28" s="466"/>
      <c r="D28" s="466"/>
      <c r="E28" s="466"/>
      <c r="F28" s="467"/>
      <c r="G28" s="146"/>
      <c r="H28" s="160"/>
      <c r="I28" s="87"/>
    </row>
    <row r="29" spans="1:11" x14ac:dyDescent="0.25">
      <c r="A29" s="83"/>
      <c r="B29" s="417"/>
      <c r="C29" s="418"/>
      <c r="D29" s="418"/>
      <c r="E29" s="418"/>
      <c r="F29" s="419"/>
      <c r="G29" s="146"/>
      <c r="H29" s="160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60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60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60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60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47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</row>
    <row r="38" spans="1:12" x14ac:dyDescent="0.25">
      <c r="A38" s="83"/>
      <c r="B38" s="458"/>
      <c r="C38" s="459"/>
      <c r="D38" s="459"/>
      <c r="E38" s="459"/>
      <c r="F38" s="459"/>
      <c r="G38" s="146"/>
      <c r="H38" s="147"/>
      <c r="I38" s="87"/>
      <c r="L38" s="88"/>
    </row>
    <row r="39" spans="1:12" x14ac:dyDescent="0.25">
      <c r="A39" s="455" t="s">
        <v>229</v>
      </c>
      <c r="B39" s="423"/>
      <c r="C39" s="423"/>
      <c r="D39" s="423"/>
      <c r="E39" s="423"/>
      <c r="F39" s="423"/>
      <c r="G39" s="423"/>
      <c r="H39" s="424"/>
      <c r="I39" s="141">
        <f>SUM(I25:I38)</f>
        <v>9509</v>
      </c>
      <c r="L39" s="88"/>
    </row>
    <row r="40" spans="1:12" x14ac:dyDescent="0.25">
      <c r="A40" s="422" t="s">
        <v>230</v>
      </c>
      <c r="B40" s="423"/>
      <c r="C40" s="423"/>
      <c r="D40" s="423"/>
      <c r="E40" s="423"/>
      <c r="F40" s="423"/>
      <c r="G40" s="423"/>
      <c r="H40" s="424"/>
      <c r="I40" s="142">
        <f>ROUND((I39*0.15),2)</f>
        <v>1426.35</v>
      </c>
      <c r="L40" s="88"/>
    </row>
    <row r="41" spans="1:12" x14ac:dyDescent="0.25">
      <c r="A41" s="422" t="s">
        <v>231</v>
      </c>
      <c r="B41" s="423"/>
      <c r="C41" s="423"/>
      <c r="D41" s="423"/>
      <c r="E41" s="423"/>
      <c r="F41" s="423"/>
      <c r="G41" s="423"/>
      <c r="H41" s="424"/>
      <c r="I41" s="130">
        <f>I39+I40</f>
        <v>10935.35</v>
      </c>
    </row>
    <row r="42" spans="1:12" x14ac:dyDescent="0.25">
      <c r="A42" s="401" t="s">
        <v>163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25">
      <c r="A43" s="78" t="s">
        <v>164</v>
      </c>
      <c r="B43" s="404" t="s">
        <v>165</v>
      </c>
      <c r="C43" s="405"/>
      <c r="D43" s="406"/>
      <c r="E43" s="404" t="s">
        <v>147</v>
      </c>
      <c r="F43" s="406"/>
      <c r="G43" s="80" t="s">
        <v>149</v>
      </c>
      <c r="H43" s="81" t="s">
        <v>150</v>
      </c>
      <c r="I43" s="82" t="s">
        <v>151</v>
      </c>
    </row>
    <row r="44" spans="1:12" x14ac:dyDescent="0.25">
      <c r="A44" s="83">
        <v>1</v>
      </c>
      <c r="B44" s="425" t="s">
        <v>166</v>
      </c>
      <c r="C44" s="426"/>
      <c r="D44" s="427"/>
      <c r="E44" s="410" t="s">
        <v>167</v>
      </c>
      <c r="F44" s="411"/>
      <c r="G44" s="115"/>
      <c r="H44" s="113">
        <v>450</v>
      </c>
      <c r="I44" s="90">
        <f>SUM(G44*H44)</f>
        <v>0</v>
      </c>
    </row>
    <row r="45" spans="1:12" x14ac:dyDescent="0.25">
      <c r="A45" s="83">
        <v>2</v>
      </c>
      <c r="B45" s="395" t="s">
        <v>168</v>
      </c>
      <c r="C45" s="396"/>
      <c r="D45" s="397"/>
      <c r="E45" s="420" t="s">
        <v>167</v>
      </c>
      <c r="F45" s="421"/>
      <c r="G45" s="84"/>
      <c r="H45" s="114">
        <v>350</v>
      </c>
      <c r="I45" s="87">
        <f t="shared" ref="I45:I49" si="1">SUM(G45*H45)</f>
        <v>0</v>
      </c>
    </row>
    <row r="46" spans="1:12" x14ac:dyDescent="0.25">
      <c r="A46" s="83">
        <v>3</v>
      </c>
      <c r="B46" s="395" t="s">
        <v>169</v>
      </c>
      <c r="C46" s="396"/>
      <c r="D46" s="397"/>
      <c r="E46" s="420" t="s">
        <v>167</v>
      </c>
      <c r="F46" s="421"/>
      <c r="G46" s="84">
        <v>3</v>
      </c>
      <c r="H46" s="114">
        <v>300</v>
      </c>
      <c r="I46" s="87">
        <f t="shared" si="1"/>
        <v>900</v>
      </c>
    </row>
    <row r="47" spans="1:12" x14ac:dyDescent="0.25">
      <c r="A47" s="83">
        <v>4</v>
      </c>
      <c r="B47" s="395" t="s">
        <v>170</v>
      </c>
      <c r="C47" s="396"/>
      <c r="D47" s="397"/>
      <c r="E47" s="420" t="s">
        <v>167</v>
      </c>
      <c r="F47" s="421"/>
      <c r="G47" s="84"/>
      <c r="H47" s="114">
        <v>200</v>
      </c>
      <c r="I47" s="87">
        <f t="shared" si="1"/>
        <v>0</v>
      </c>
    </row>
    <row r="48" spans="1:12" x14ac:dyDescent="0.25">
      <c r="A48" s="83">
        <v>5</v>
      </c>
      <c r="B48" s="395" t="s">
        <v>171</v>
      </c>
      <c r="C48" s="396"/>
      <c r="D48" s="397"/>
      <c r="E48" s="420" t="s">
        <v>167</v>
      </c>
      <c r="F48" s="421"/>
      <c r="G48" s="84">
        <v>3</v>
      </c>
      <c r="H48" s="116">
        <v>200</v>
      </c>
      <c r="I48" s="87">
        <f t="shared" si="1"/>
        <v>600</v>
      </c>
    </row>
    <row r="49" spans="1:12" x14ac:dyDescent="0.25">
      <c r="A49" s="83">
        <v>6</v>
      </c>
      <c r="B49" s="395" t="s">
        <v>410</v>
      </c>
      <c r="C49" s="396"/>
      <c r="D49" s="397"/>
      <c r="E49" s="420" t="s">
        <v>167</v>
      </c>
      <c r="F49" s="421"/>
      <c r="G49" s="84"/>
      <c r="H49" s="116">
        <v>140</v>
      </c>
      <c r="I49" s="87">
        <f t="shared" si="1"/>
        <v>0</v>
      </c>
    </row>
    <row r="50" spans="1:12" x14ac:dyDescent="0.25">
      <c r="A50" s="83"/>
      <c r="B50" s="395"/>
      <c r="C50" s="396"/>
      <c r="D50" s="397"/>
      <c r="E50" s="91"/>
      <c r="F50" s="58"/>
      <c r="G50" s="58"/>
      <c r="H50" s="74"/>
      <c r="I50" s="87"/>
    </row>
    <row r="51" spans="1:12" x14ac:dyDescent="0.25">
      <c r="A51" s="72"/>
      <c r="B51" s="395"/>
      <c r="C51" s="396"/>
      <c r="D51" s="397"/>
      <c r="F51" s="58"/>
      <c r="G51" s="58"/>
      <c r="H51" s="74"/>
      <c r="I51" s="87"/>
    </row>
    <row r="52" spans="1:12" x14ac:dyDescent="0.25">
      <c r="A52" s="92"/>
      <c r="B52" s="398"/>
      <c r="C52" s="399"/>
      <c r="D52" s="400"/>
      <c r="E52" s="60"/>
      <c r="F52" s="61"/>
      <c r="G52" s="58"/>
      <c r="H52" s="76"/>
      <c r="I52" s="87"/>
    </row>
    <row r="53" spans="1:12" x14ac:dyDescent="0.25">
      <c r="A53" s="422" t="s">
        <v>173</v>
      </c>
      <c r="B53" s="423"/>
      <c r="C53" s="423"/>
      <c r="D53" s="423"/>
      <c r="E53" s="423"/>
      <c r="F53" s="423"/>
      <c r="G53" s="423"/>
      <c r="H53" s="424"/>
      <c r="I53" s="98">
        <f>SUM(I44:I52)</f>
        <v>1500</v>
      </c>
    </row>
    <row r="54" spans="1:12" x14ac:dyDescent="0.25">
      <c r="A54" s="401" t="s">
        <v>174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25">
      <c r="A55" s="78" t="s">
        <v>175</v>
      </c>
      <c r="B55" s="404" t="s">
        <v>176</v>
      </c>
      <c r="C55" s="405"/>
      <c r="D55" s="406"/>
      <c r="E55" s="404" t="s">
        <v>177</v>
      </c>
      <c r="F55" s="406"/>
      <c r="G55" s="94" t="s">
        <v>178</v>
      </c>
      <c r="H55" s="94" t="s">
        <v>150</v>
      </c>
      <c r="I55" s="95" t="s">
        <v>151</v>
      </c>
    </row>
    <row r="56" spans="1:12" x14ac:dyDescent="0.25">
      <c r="A56" s="83">
        <v>1</v>
      </c>
      <c r="B56" s="407" t="s">
        <v>436</v>
      </c>
      <c r="C56" s="408"/>
      <c r="D56" s="409"/>
      <c r="E56" s="410"/>
      <c r="F56" s="411"/>
      <c r="G56" s="84"/>
      <c r="H56" s="96"/>
      <c r="I56" s="87"/>
    </row>
    <row r="57" spans="1:12" x14ac:dyDescent="0.25">
      <c r="A57" s="83"/>
      <c r="B57" s="417" t="s">
        <v>328</v>
      </c>
      <c r="C57" s="418"/>
      <c r="D57" s="419"/>
      <c r="E57" s="420">
        <v>1</v>
      </c>
      <c r="F57" s="421"/>
      <c r="G57" s="84">
        <v>56.6</v>
      </c>
      <c r="H57" s="96">
        <v>5</v>
      </c>
      <c r="I57" s="87">
        <f>H57*G57</f>
        <v>283</v>
      </c>
    </row>
    <row r="58" spans="1:12" x14ac:dyDescent="0.25">
      <c r="A58" s="97"/>
      <c r="B58" s="412"/>
      <c r="C58" s="413"/>
      <c r="D58" s="414"/>
      <c r="E58" s="415"/>
      <c r="F58" s="416"/>
      <c r="G58" s="84"/>
      <c r="H58" s="96"/>
      <c r="I58" s="87"/>
    </row>
    <row r="59" spans="1:12" x14ac:dyDescent="0.25">
      <c r="A59" s="422" t="s">
        <v>181</v>
      </c>
      <c r="B59" s="423"/>
      <c r="C59" s="423"/>
      <c r="D59" s="423"/>
      <c r="E59" s="423"/>
      <c r="F59" s="423"/>
      <c r="G59" s="423"/>
      <c r="H59" s="424"/>
      <c r="I59" s="98">
        <f>SUM(I56:I58)</f>
        <v>283</v>
      </c>
    </row>
    <row r="60" spans="1:12" x14ac:dyDescent="0.25">
      <c r="A60" s="99"/>
      <c r="B60" s="100"/>
      <c r="C60" s="100"/>
      <c r="D60" s="100"/>
      <c r="E60" s="100"/>
      <c r="F60" s="101"/>
      <c r="G60" s="102"/>
      <c r="H60" s="102"/>
      <c r="I60" s="103"/>
      <c r="L60" s="55"/>
    </row>
    <row r="61" spans="1:12" x14ac:dyDescent="0.25">
      <c r="A61" s="390"/>
      <c r="B61" s="391"/>
      <c r="C61" s="391"/>
      <c r="D61" s="391"/>
      <c r="E61" s="391"/>
      <c r="F61" s="104"/>
      <c r="G61" s="394" t="s">
        <v>182</v>
      </c>
      <c r="H61" s="391"/>
      <c r="I61" s="105">
        <f>I59+I53+I41</f>
        <v>12718.35</v>
      </c>
    </row>
    <row r="62" spans="1:12" x14ac:dyDescent="0.25">
      <c r="A62" s="390"/>
      <c r="B62" s="391"/>
      <c r="C62" s="391"/>
      <c r="D62" s="391"/>
      <c r="E62" s="391"/>
      <c r="F62" s="58"/>
      <c r="G62" s="106"/>
      <c r="H62" s="107"/>
      <c r="I62" s="108"/>
    </row>
    <row r="63" spans="1:12" ht="15.75" thickBot="1" x14ac:dyDescent="0.3">
      <c r="A63" s="390"/>
      <c r="B63" s="391"/>
      <c r="C63" s="391"/>
      <c r="D63" s="391"/>
      <c r="E63" s="391"/>
      <c r="F63" s="58"/>
      <c r="G63" s="444" t="s">
        <v>183</v>
      </c>
      <c r="H63" s="445"/>
      <c r="I63" s="117">
        <f>I61+I62</f>
        <v>12718.35</v>
      </c>
    </row>
    <row r="64" spans="1:12" ht="16.5" thickTop="1" thickBot="1" x14ac:dyDescent="0.3">
      <c r="A64" s="109"/>
      <c r="B64" s="110"/>
      <c r="C64" s="392"/>
      <c r="D64" s="393"/>
      <c r="E64" s="393"/>
      <c r="F64" s="393"/>
      <c r="G64" s="111"/>
      <c r="H64" s="111"/>
      <c r="I64" s="112"/>
    </row>
    <row r="66" spans="1:2" x14ac:dyDescent="0.25">
      <c r="A66" s="55"/>
      <c r="B66" s="55"/>
    </row>
  </sheetData>
  <mergeCells count="78"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M65"/>
  <sheetViews>
    <sheetView topLeftCell="A7" workbookViewId="0">
      <selection activeCell="M43" sqref="M43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 t="e">
        <f>#REF!</f>
        <v>#REF!</v>
      </c>
      <c r="I9" s="442"/>
    </row>
    <row r="10" spans="1:13" x14ac:dyDescent="0.25">
      <c r="A10" s="57" t="s">
        <v>130</v>
      </c>
      <c r="B10" s="55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F11" s="428" t="s">
        <v>133</v>
      </c>
      <c r="G11" s="429"/>
      <c r="H11" s="430" t="e">
        <f>#REF!</f>
        <v>#REF!</v>
      </c>
      <c r="I11" s="431"/>
    </row>
    <row r="12" spans="1:13" x14ac:dyDescent="0.25">
      <c r="A12" s="57" t="s">
        <v>135</v>
      </c>
      <c r="B12" s="55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372</v>
      </c>
      <c r="G15" s="460"/>
      <c r="H15" s="461" t="s">
        <v>420</v>
      </c>
      <c r="I15" s="457"/>
    </row>
    <row r="16" spans="1:13" x14ac:dyDescent="0.25">
      <c r="A16" s="434" t="s">
        <v>381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>
        <f>SUM(G19*H19)</f>
        <v>0</v>
      </c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>
        <f t="shared" ref="I20:I21" si="0">SUM(G20*H20)</f>
        <v>0</v>
      </c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>
        <f t="shared" si="0"/>
        <v>0</v>
      </c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>
        <f>SUM(I19:I21)</f>
        <v>0</v>
      </c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>
        <v>1</v>
      </c>
      <c r="B25" s="407" t="s">
        <v>439</v>
      </c>
      <c r="C25" s="408"/>
      <c r="D25" s="408"/>
      <c r="E25" s="408"/>
      <c r="F25" s="409"/>
      <c r="G25" s="146">
        <v>2</v>
      </c>
      <c r="H25" s="159">
        <v>2582.6</v>
      </c>
      <c r="I25" s="87">
        <f>H25*G25</f>
        <v>5165.2</v>
      </c>
    </row>
    <row r="26" spans="1:11" x14ac:dyDescent="0.25">
      <c r="A26" s="83">
        <v>2</v>
      </c>
      <c r="B26" s="417" t="s">
        <v>440</v>
      </c>
      <c r="C26" s="418"/>
      <c r="D26" s="418"/>
      <c r="E26" s="418"/>
      <c r="F26" s="418"/>
      <c r="G26" s="146">
        <v>2</v>
      </c>
      <c r="H26" s="160">
        <v>45</v>
      </c>
      <c r="I26" s="87">
        <f>H26*G26</f>
        <v>90</v>
      </c>
    </row>
    <row r="27" spans="1:11" x14ac:dyDescent="0.25">
      <c r="A27" s="83"/>
      <c r="B27" s="417"/>
      <c r="C27" s="418"/>
      <c r="D27" s="418"/>
      <c r="E27" s="418"/>
      <c r="F27" s="418"/>
      <c r="G27" s="146"/>
      <c r="H27" s="160"/>
      <c r="I27" s="87"/>
    </row>
    <row r="28" spans="1:11" x14ac:dyDescent="0.25">
      <c r="A28" s="83"/>
      <c r="B28" s="465"/>
      <c r="C28" s="466"/>
      <c r="D28" s="466"/>
      <c r="E28" s="466"/>
      <c r="F28" s="467"/>
      <c r="G28" s="146"/>
      <c r="H28" s="160"/>
      <c r="I28" s="87"/>
    </row>
    <row r="29" spans="1:11" x14ac:dyDescent="0.25">
      <c r="A29" s="83"/>
      <c r="B29" s="417"/>
      <c r="C29" s="418"/>
      <c r="D29" s="418"/>
      <c r="E29" s="418"/>
      <c r="F29" s="419"/>
      <c r="G29" s="146"/>
      <c r="H29" s="160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60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60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60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60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47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</row>
    <row r="38" spans="1:12" x14ac:dyDescent="0.25">
      <c r="A38" s="83"/>
      <c r="B38" s="458"/>
      <c r="C38" s="459"/>
      <c r="D38" s="459"/>
      <c r="E38" s="459"/>
      <c r="F38" s="459"/>
      <c r="G38" s="146"/>
      <c r="H38" s="147"/>
      <c r="I38" s="87"/>
      <c r="L38" s="88"/>
    </row>
    <row r="39" spans="1:12" x14ac:dyDescent="0.25">
      <c r="A39" s="455" t="s">
        <v>229</v>
      </c>
      <c r="B39" s="423"/>
      <c r="C39" s="423"/>
      <c r="D39" s="423"/>
      <c r="E39" s="423"/>
      <c r="F39" s="423"/>
      <c r="G39" s="423"/>
      <c r="H39" s="424"/>
      <c r="I39" s="141">
        <f>SUM(I25:I38)</f>
        <v>5255.2</v>
      </c>
      <c r="L39" s="88"/>
    </row>
    <row r="40" spans="1:12" x14ac:dyDescent="0.25">
      <c r="A40" s="422" t="s">
        <v>230</v>
      </c>
      <c r="B40" s="423"/>
      <c r="C40" s="423"/>
      <c r="D40" s="423"/>
      <c r="E40" s="423"/>
      <c r="F40" s="423"/>
      <c r="G40" s="423"/>
      <c r="H40" s="424"/>
      <c r="I40" s="142">
        <f>ROUND((I39*0.15),2)</f>
        <v>788.28</v>
      </c>
      <c r="L40" s="88"/>
    </row>
    <row r="41" spans="1:12" x14ac:dyDescent="0.25">
      <c r="A41" s="422" t="s">
        <v>231</v>
      </c>
      <c r="B41" s="423"/>
      <c r="C41" s="423"/>
      <c r="D41" s="423"/>
      <c r="E41" s="423"/>
      <c r="F41" s="423"/>
      <c r="G41" s="423"/>
      <c r="H41" s="424"/>
      <c r="I41" s="130">
        <f>I39+I40</f>
        <v>6043.48</v>
      </c>
    </row>
    <row r="42" spans="1:12" x14ac:dyDescent="0.25">
      <c r="A42" s="401" t="s">
        <v>163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25">
      <c r="A43" s="78" t="s">
        <v>164</v>
      </c>
      <c r="B43" s="404" t="s">
        <v>165</v>
      </c>
      <c r="C43" s="405"/>
      <c r="D43" s="406"/>
      <c r="E43" s="404" t="s">
        <v>147</v>
      </c>
      <c r="F43" s="406"/>
      <c r="G43" s="80" t="s">
        <v>149</v>
      </c>
      <c r="H43" s="81" t="s">
        <v>150</v>
      </c>
      <c r="I43" s="82" t="s">
        <v>151</v>
      </c>
    </row>
    <row r="44" spans="1:12" x14ac:dyDescent="0.25">
      <c r="A44" s="83">
        <v>1</v>
      </c>
      <c r="B44" s="425" t="s">
        <v>166</v>
      </c>
      <c r="C44" s="426"/>
      <c r="D44" s="427"/>
      <c r="E44" s="410" t="s">
        <v>167</v>
      </c>
      <c r="F44" s="411"/>
      <c r="G44" s="115"/>
      <c r="H44" s="113">
        <v>450</v>
      </c>
      <c r="I44" s="90">
        <f>SUM(G44*H44)</f>
        <v>0</v>
      </c>
    </row>
    <row r="45" spans="1:12" x14ac:dyDescent="0.25">
      <c r="A45" s="83">
        <v>2</v>
      </c>
      <c r="B45" s="395" t="s">
        <v>168</v>
      </c>
      <c r="C45" s="396"/>
      <c r="D45" s="397"/>
      <c r="E45" s="420" t="s">
        <v>167</v>
      </c>
      <c r="F45" s="421"/>
      <c r="G45" s="84"/>
      <c r="H45" s="114">
        <v>350</v>
      </c>
      <c r="I45" s="87">
        <f t="shared" ref="I45:I49" si="1">SUM(G45*H45)</f>
        <v>0</v>
      </c>
    </row>
    <row r="46" spans="1:12" x14ac:dyDescent="0.25">
      <c r="A46" s="83">
        <v>3</v>
      </c>
      <c r="B46" s="395" t="s">
        <v>169</v>
      </c>
      <c r="C46" s="396"/>
      <c r="D46" s="397"/>
      <c r="E46" s="420" t="s">
        <v>167</v>
      </c>
      <c r="F46" s="421"/>
      <c r="G46" s="84">
        <v>2</v>
      </c>
      <c r="H46" s="114">
        <v>300</v>
      </c>
      <c r="I46" s="87">
        <f t="shared" si="1"/>
        <v>600</v>
      </c>
    </row>
    <row r="47" spans="1:12" x14ac:dyDescent="0.25">
      <c r="A47" s="83">
        <v>4</v>
      </c>
      <c r="B47" s="395" t="s">
        <v>170</v>
      </c>
      <c r="C47" s="396"/>
      <c r="D47" s="397"/>
      <c r="E47" s="420" t="s">
        <v>167</v>
      </c>
      <c r="F47" s="421"/>
      <c r="G47" s="84"/>
      <c r="H47" s="114">
        <v>200</v>
      </c>
      <c r="I47" s="87">
        <f t="shared" si="1"/>
        <v>0</v>
      </c>
    </row>
    <row r="48" spans="1:12" x14ac:dyDescent="0.25">
      <c r="A48" s="83">
        <v>5</v>
      </c>
      <c r="B48" s="395" t="s">
        <v>171</v>
      </c>
      <c r="C48" s="396"/>
      <c r="D48" s="397"/>
      <c r="E48" s="420" t="s">
        <v>167</v>
      </c>
      <c r="F48" s="421"/>
      <c r="G48" s="84">
        <v>2</v>
      </c>
      <c r="H48" s="116">
        <v>200</v>
      </c>
      <c r="I48" s="87">
        <f t="shared" si="1"/>
        <v>400</v>
      </c>
    </row>
    <row r="49" spans="1:12" x14ac:dyDescent="0.25">
      <c r="A49" s="83">
        <v>6</v>
      </c>
      <c r="B49" s="395" t="s">
        <v>410</v>
      </c>
      <c r="C49" s="396"/>
      <c r="D49" s="397"/>
      <c r="E49" s="420" t="s">
        <v>167</v>
      </c>
      <c r="F49" s="421"/>
      <c r="G49" s="84"/>
      <c r="H49" s="116">
        <v>140</v>
      </c>
      <c r="I49" s="87">
        <f t="shared" si="1"/>
        <v>0</v>
      </c>
    </row>
    <row r="50" spans="1:12" x14ac:dyDescent="0.25">
      <c r="A50" s="83"/>
      <c r="B50" s="395"/>
      <c r="C50" s="396"/>
      <c r="D50" s="397"/>
      <c r="E50" s="91"/>
      <c r="F50" s="58"/>
      <c r="G50" s="58"/>
      <c r="H50" s="74"/>
      <c r="I50" s="87"/>
    </row>
    <row r="51" spans="1:12" x14ac:dyDescent="0.25">
      <c r="A51" s="72"/>
      <c r="B51" s="395"/>
      <c r="C51" s="396"/>
      <c r="D51" s="397"/>
      <c r="F51" s="58"/>
      <c r="G51" s="58"/>
      <c r="H51" s="74"/>
      <c r="I51" s="87"/>
    </row>
    <row r="52" spans="1:12" x14ac:dyDescent="0.25">
      <c r="A52" s="92"/>
      <c r="B52" s="398"/>
      <c r="C52" s="399"/>
      <c r="D52" s="400"/>
      <c r="E52" s="60"/>
      <c r="F52" s="61"/>
      <c r="G52" s="58"/>
      <c r="H52" s="76"/>
      <c r="I52" s="87"/>
    </row>
    <row r="53" spans="1:12" x14ac:dyDescent="0.25">
      <c r="A53" s="422" t="s">
        <v>173</v>
      </c>
      <c r="B53" s="423"/>
      <c r="C53" s="423"/>
      <c r="D53" s="423"/>
      <c r="E53" s="423"/>
      <c r="F53" s="423"/>
      <c r="G53" s="423"/>
      <c r="H53" s="424"/>
      <c r="I53" s="98">
        <f>SUM(I44:I52)</f>
        <v>1000</v>
      </c>
    </row>
    <row r="54" spans="1:12" x14ac:dyDescent="0.25">
      <c r="A54" s="401" t="s">
        <v>174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25">
      <c r="A55" s="78" t="s">
        <v>175</v>
      </c>
      <c r="B55" s="404" t="s">
        <v>176</v>
      </c>
      <c r="C55" s="405"/>
      <c r="D55" s="406"/>
      <c r="E55" s="404" t="s">
        <v>177</v>
      </c>
      <c r="F55" s="406"/>
      <c r="G55" s="94" t="s">
        <v>178</v>
      </c>
      <c r="H55" s="94" t="s">
        <v>150</v>
      </c>
      <c r="I55" s="95" t="s">
        <v>151</v>
      </c>
    </row>
    <row r="56" spans="1:12" x14ac:dyDescent="0.25">
      <c r="A56" s="83">
        <v>1</v>
      </c>
      <c r="B56" s="407" t="s">
        <v>441</v>
      </c>
      <c r="C56" s="408"/>
      <c r="D56" s="409"/>
      <c r="E56" s="420">
        <v>1</v>
      </c>
      <c r="F56" s="421"/>
      <c r="G56" s="84">
        <v>21.2</v>
      </c>
      <c r="H56" s="96">
        <v>5</v>
      </c>
      <c r="I56" s="87">
        <f>H56*G56</f>
        <v>106</v>
      </c>
    </row>
    <row r="57" spans="1:12" x14ac:dyDescent="0.25">
      <c r="A57" s="97"/>
      <c r="B57" s="412"/>
      <c r="C57" s="413"/>
      <c r="D57" s="414"/>
      <c r="E57" s="415"/>
      <c r="F57" s="416"/>
      <c r="G57" s="84"/>
      <c r="H57" s="96"/>
      <c r="I57" s="87"/>
    </row>
    <row r="58" spans="1:12" x14ac:dyDescent="0.25">
      <c r="A58" s="422" t="s">
        <v>181</v>
      </c>
      <c r="B58" s="423"/>
      <c r="C58" s="423"/>
      <c r="D58" s="423"/>
      <c r="E58" s="423"/>
      <c r="F58" s="423"/>
      <c r="G58" s="423"/>
      <c r="H58" s="424"/>
      <c r="I58" s="98">
        <f>SUM(I56:I57)</f>
        <v>106</v>
      </c>
    </row>
    <row r="59" spans="1:12" x14ac:dyDescent="0.25">
      <c r="A59" s="99"/>
      <c r="B59" s="100"/>
      <c r="C59" s="100"/>
      <c r="D59" s="100"/>
      <c r="E59" s="100"/>
      <c r="F59" s="101"/>
      <c r="G59" s="102"/>
      <c r="H59" s="102"/>
      <c r="I59" s="103"/>
      <c r="L59" s="55"/>
    </row>
    <row r="60" spans="1:12" x14ac:dyDescent="0.25">
      <c r="A60" s="390"/>
      <c r="B60" s="391"/>
      <c r="C60" s="391"/>
      <c r="D60" s="391"/>
      <c r="E60" s="391"/>
      <c r="F60" s="104"/>
      <c r="G60" s="394" t="s">
        <v>182</v>
      </c>
      <c r="H60" s="391"/>
      <c r="I60" s="105">
        <f>I58+I53+I41</f>
        <v>7149.48</v>
      </c>
    </row>
    <row r="61" spans="1:12" x14ac:dyDescent="0.25">
      <c r="A61" s="390"/>
      <c r="B61" s="391"/>
      <c r="C61" s="391"/>
      <c r="D61" s="391"/>
      <c r="E61" s="391"/>
      <c r="F61" s="58"/>
      <c r="G61" s="106"/>
      <c r="H61" s="107"/>
      <c r="I61" s="108"/>
    </row>
    <row r="62" spans="1:12" ht="15.75" thickBot="1" x14ac:dyDescent="0.3">
      <c r="A62" s="390"/>
      <c r="B62" s="391"/>
      <c r="C62" s="391"/>
      <c r="D62" s="391"/>
      <c r="E62" s="391"/>
      <c r="F62" s="58"/>
      <c r="G62" s="444" t="s">
        <v>183</v>
      </c>
      <c r="H62" s="445"/>
      <c r="I62" s="117">
        <f>I60+I61</f>
        <v>7149.48</v>
      </c>
    </row>
    <row r="63" spans="1:12" ht="16.5" thickTop="1" thickBot="1" x14ac:dyDescent="0.3">
      <c r="A63" s="109"/>
      <c r="B63" s="110"/>
      <c r="C63" s="392"/>
      <c r="D63" s="393"/>
      <c r="E63" s="393"/>
      <c r="F63" s="393"/>
      <c r="G63" s="111"/>
      <c r="H63" s="111"/>
      <c r="I63" s="112"/>
    </row>
    <row r="65" spans="1:2" x14ac:dyDescent="0.25">
      <c r="A65" s="55"/>
      <c r="B65" s="55"/>
    </row>
  </sheetData>
  <mergeCells count="76">
    <mergeCell ref="C63:F63"/>
    <mergeCell ref="E56:F56"/>
    <mergeCell ref="B57:D57"/>
    <mergeCell ref="E57:F57"/>
    <mergeCell ref="A58:H58"/>
    <mergeCell ref="A60:B60"/>
    <mergeCell ref="C60:E60"/>
    <mergeCell ref="G60:H60"/>
    <mergeCell ref="B56:D56"/>
    <mergeCell ref="A61:B61"/>
    <mergeCell ref="C61:E61"/>
    <mergeCell ref="A62:B62"/>
    <mergeCell ref="C62:E62"/>
    <mergeCell ref="G62:H62"/>
    <mergeCell ref="B52:D52"/>
    <mergeCell ref="A53:H53"/>
    <mergeCell ref="A54:I54"/>
    <mergeCell ref="B55:D55"/>
    <mergeCell ref="E55:F55"/>
    <mergeCell ref="B51:D51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M65"/>
  <sheetViews>
    <sheetView topLeftCell="A34" workbookViewId="0">
      <selection activeCell="M43" sqref="M43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 t="e">
        <f>#REF!</f>
        <v>#REF!</v>
      </c>
      <c r="I9" s="442"/>
    </row>
    <row r="10" spans="1:13" x14ac:dyDescent="0.25">
      <c r="A10" s="57" t="s">
        <v>130</v>
      </c>
      <c r="B10" s="55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F11" s="428" t="s">
        <v>133</v>
      </c>
      <c r="G11" s="429"/>
      <c r="H11" s="430" t="e">
        <f>#REF!</f>
        <v>#REF!</v>
      </c>
      <c r="I11" s="431"/>
    </row>
    <row r="12" spans="1:13" x14ac:dyDescent="0.25">
      <c r="A12" s="57" t="s">
        <v>135</v>
      </c>
      <c r="B12" s="55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372</v>
      </c>
      <c r="G15" s="460"/>
      <c r="H15" s="461" t="s">
        <v>385</v>
      </c>
      <c r="I15" s="457"/>
    </row>
    <row r="16" spans="1:13" x14ac:dyDescent="0.25">
      <c r="A16" s="434" t="s">
        <v>381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>
        <f>SUM(G19*H19)</f>
        <v>0</v>
      </c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>
        <f t="shared" ref="I20:I21" si="0">SUM(G20*H20)</f>
        <v>0</v>
      </c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>
        <f t="shared" si="0"/>
        <v>0</v>
      </c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>
        <f>SUM(I19:I21)</f>
        <v>0</v>
      </c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>
        <v>1</v>
      </c>
      <c r="B25" s="407" t="s">
        <v>442</v>
      </c>
      <c r="C25" s="408"/>
      <c r="D25" s="408"/>
      <c r="E25" s="408"/>
      <c r="F25" s="409"/>
      <c r="G25" s="146">
        <v>1</v>
      </c>
      <c r="H25" s="159">
        <v>651</v>
      </c>
      <c r="I25" s="87">
        <f>H25*G25</f>
        <v>651</v>
      </c>
    </row>
    <row r="26" spans="1:11" x14ac:dyDescent="0.25">
      <c r="A26" s="83">
        <v>2</v>
      </c>
      <c r="B26" s="417" t="s">
        <v>443</v>
      </c>
      <c r="C26" s="418"/>
      <c r="D26" s="418"/>
      <c r="E26" s="418"/>
      <c r="F26" s="418"/>
      <c r="G26" s="146">
        <v>1</v>
      </c>
      <c r="H26" s="160">
        <v>482.94</v>
      </c>
      <c r="I26" s="87">
        <f>H26*G26</f>
        <v>482.94</v>
      </c>
    </row>
    <row r="27" spans="1:11" x14ac:dyDescent="0.25">
      <c r="A27" s="83">
        <v>3</v>
      </c>
      <c r="B27" s="417" t="s">
        <v>444</v>
      </c>
      <c r="C27" s="418"/>
      <c r="D27" s="418"/>
      <c r="E27" s="418"/>
      <c r="F27" s="418"/>
      <c r="G27" s="146">
        <v>2</v>
      </c>
      <c r="H27" s="160">
        <v>271.3</v>
      </c>
      <c r="I27" s="87">
        <f>H27*G27</f>
        <v>542.6</v>
      </c>
    </row>
    <row r="28" spans="1:11" x14ac:dyDescent="0.25">
      <c r="A28" s="83"/>
      <c r="B28" s="465"/>
      <c r="C28" s="466"/>
      <c r="D28" s="466"/>
      <c r="E28" s="466"/>
      <c r="F28" s="467"/>
      <c r="G28" s="146"/>
      <c r="H28" s="160"/>
      <c r="I28" s="87"/>
    </row>
    <row r="29" spans="1:11" x14ac:dyDescent="0.25">
      <c r="A29" s="83"/>
      <c r="B29" s="417"/>
      <c r="C29" s="418"/>
      <c r="D29" s="418"/>
      <c r="E29" s="418"/>
      <c r="F29" s="419"/>
      <c r="G29" s="146"/>
      <c r="H29" s="160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60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60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60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60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47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</row>
    <row r="38" spans="1:12" x14ac:dyDescent="0.25">
      <c r="A38" s="83"/>
      <c r="B38" s="458"/>
      <c r="C38" s="459"/>
      <c r="D38" s="459"/>
      <c r="E38" s="459"/>
      <c r="F38" s="459"/>
      <c r="G38" s="146"/>
      <c r="H38" s="147"/>
      <c r="I38" s="87"/>
      <c r="L38" s="88"/>
    </row>
    <row r="39" spans="1:12" x14ac:dyDescent="0.25">
      <c r="A39" s="455" t="s">
        <v>229</v>
      </c>
      <c r="B39" s="423"/>
      <c r="C39" s="423"/>
      <c r="D39" s="423"/>
      <c r="E39" s="423"/>
      <c r="F39" s="423"/>
      <c r="G39" s="423"/>
      <c r="H39" s="424"/>
      <c r="I39" s="141">
        <f>SUM(I25:I38)</f>
        <v>1676.54</v>
      </c>
      <c r="L39" s="88"/>
    </row>
    <row r="40" spans="1:12" x14ac:dyDescent="0.25">
      <c r="A40" s="422" t="s">
        <v>230</v>
      </c>
      <c r="B40" s="423"/>
      <c r="C40" s="423"/>
      <c r="D40" s="423"/>
      <c r="E40" s="423"/>
      <c r="F40" s="423"/>
      <c r="G40" s="423"/>
      <c r="H40" s="424"/>
      <c r="I40" s="142">
        <f>ROUND((I39*0.15),2)</f>
        <v>251.48</v>
      </c>
      <c r="L40" s="88"/>
    </row>
    <row r="41" spans="1:12" x14ac:dyDescent="0.25">
      <c r="A41" s="422" t="s">
        <v>231</v>
      </c>
      <c r="B41" s="423"/>
      <c r="C41" s="423"/>
      <c r="D41" s="423"/>
      <c r="E41" s="423"/>
      <c r="F41" s="423"/>
      <c r="G41" s="423"/>
      <c r="H41" s="424"/>
      <c r="I41" s="130">
        <f>I39+I40</f>
        <v>1928.02</v>
      </c>
    </row>
    <row r="42" spans="1:12" x14ac:dyDescent="0.25">
      <c r="A42" s="401" t="s">
        <v>163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25">
      <c r="A43" s="78" t="s">
        <v>164</v>
      </c>
      <c r="B43" s="404" t="s">
        <v>165</v>
      </c>
      <c r="C43" s="405"/>
      <c r="D43" s="406"/>
      <c r="E43" s="404" t="s">
        <v>147</v>
      </c>
      <c r="F43" s="406"/>
      <c r="G43" s="80" t="s">
        <v>149</v>
      </c>
      <c r="H43" s="81" t="s">
        <v>150</v>
      </c>
      <c r="I43" s="82" t="s">
        <v>151</v>
      </c>
    </row>
    <row r="44" spans="1:12" x14ac:dyDescent="0.25">
      <c r="A44" s="83">
        <v>1</v>
      </c>
      <c r="B44" s="425" t="s">
        <v>166</v>
      </c>
      <c r="C44" s="426"/>
      <c r="D44" s="427"/>
      <c r="E44" s="410" t="s">
        <v>167</v>
      </c>
      <c r="F44" s="411"/>
      <c r="G44" s="115"/>
      <c r="H44" s="113">
        <v>450</v>
      </c>
      <c r="I44" s="90">
        <f>SUM(G44*H44)</f>
        <v>0</v>
      </c>
    </row>
    <row r="45" spans="1:12" x14ac:dyDescent="0.25">
      <c r="A45" s="83">
        <v>2</v>
      </c>
      <c r="B45" s="395" t="s">
        <v>168</v>
      </c>
      <c r="C45" s="396"/>
      <c r="D45" s="397"/>
      <c r="E45" s="420" t="s">
        <v>167</v>
      </c>
      <c r="F45" s="421"/>
      <c r="G45" s="84"/>
      <c r="H45" s="114">
        <v>350</v>
      </c>
      <c r="I45" s="87">
        <f t="shared" ref="I45:I49" si="1">SUM(G45*H45)</f>
        <v>0</v>
      </c>
    </row>
    <row r="46" spans="1:12" x14ac:dyDescent="0.25">
      <c r="A46" s="83">
        <v>3</v>
      </c>
      <c r="B46" s="395" t="s">
        <v>169</v>
      </c>
      <c r="C46" s="396"/>
      <c r="D46" s="397"/>
      <c r="E46" s="420" t="s">
        <v>167</v>
      </c>
      <c r="F46" s="421"/>
      <c r="G46" s="84">
        <v>12</v>
      </c>
      <c r="H46" s="114">
        <v>300</v>
      </c>
      <c r="I46" s="87">
        <f t="shared" si="1"/>
        <v>3600</v>
      </c>
    </row>
    <row r="47" spans="1:12" x14ac:dyDescent="0.25">
      <c r="A47" s="83">
        <v>4</v>
      </c>
      <c r="B47" s="395" t="s">
        <v>170</v>
      </c>
      <c r="C47" s="396"/>
      <c r="D47" s="397"/>
      <c r="E47" s="420" t="s">
        <v>167</v>
      </c>
      <c r="F47" s="421"/>
      <c r="G47" s="84"/>
      <c r="H47" s="114">
        <v>200</v>
      </c>
      <c r="I47" s="87">
        <f t="shared" si="1"/>
        <v>0</v>
      </c>
    </row>
    <row r="48" spans="1:12" x14ac:dyDescent="0.25">
      <c r="A48" s="83">
        <v>5</v>
      </c>
      <c r="B48" s="395" t="s">
        <v>171</v>
      </c>
      <c r="C48" s="396"/>
      <c r="D48" s="397"/>
      <c r="E48" s="420" t="s">
        <v>167</v>
      </c>
      <c r="F48" s="421"/>
      <c r="G48" s="84">
        <v>12</v>
      </c>
      <c r="H48" s="116">
        <v>200</v>
      </c>
      <c r="I48" s="87">
        <f t="shared" si="1"/>
        <v>2400</v>
      </c>
    </row>
    <row r="49" spans="1:12" x14ac:dyDescent="0.25">
      <c r="A49" s="83">
        <v>6</v>
      </c>
      <c r="B49" s="395" t="s">
        <v>410</v>
      </c>
      <c r="C49" s="396"/>
      <c r="D49" s="397"/>
      <c r="E49" s="420" t="s">
        <v>167</v>
      </c>
      <c r="F49" s="421"/>
      <c r="G49" s="84"/>
      <c r="H49" s="116">
        <v>140</v>
      </c>
      <c r="I49" s="87">
        <f t="shared" si="1"/>
        <v>0</v>
      </c>
    </row>
    <row r="50" spans="1:12" x14ac:dyDescent="0.25">
      <c r="A50" s="83"/>
      <c r="B50" s="395"/>
      <c r="C50" s="396"/>
      <c r="D50" s="397"/>
      <c r="E50" s="91"/>
      <c r="F50" s="58"/>
      <c r="G50" s="58"/>
      <c r="H50" s="74"/>
      <c r="I50" s="87"/>
    </row>
    <row r="51" spans="1:12" x14ac:dyDescent="0.25">
      <c r="A51" s="72"/>
      <c r="B51" s="395"/>
      <c r="C51" s="396"/>
      <c r="D51" s="397"/>
      <c r="F51" s="58"/>
      <c r="G51" s="58"/>
      <c r="H51" s="74"/>
      <c r="I51" s="87"/>
    </row>
    <row r="52" spans="1:12" x14ac:dyDescent="0.25">
      <c r="A52" s="92"/>
      <c r="B52" s="398"/>
      <c r="C52" s="399"/>
      <c r="D52" s="400"/>
      <c r="E52" s="60"/>
      <c r="F52" s="61"/>
      <c r="G52" s="58"/>
      <c r="H52" s="76"/>
      <c r="I52" s="87"/>
    </row>
    <row r="53" spans="1:12" x14ac:dyDescent="0.25">
      <c r="A53" s="422" t="s">
        <v>173</v>
      </c>
      <c r="B53" s="423"/>
      <c r="C53" s="423"/>
      <c r="D53" s="423"/>
      <c r="E53" s="423"/>
      <c r="F53" s="423"/>
      <c r="G53" s="423"/>
      <c r="H53" s="424"/>
      <c r="I53" s="98">
        <f>SUM(I44:I52)</f>
        <v>6000</v>
      </c>
    </row>
    <row r="54" spans="1:12" x14ac:dyDescent="0.25">
      <c r="A54" s="401" t="s">
        <v>174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25">
      <c r="A55" s="78" t="s">
        <v>175</v>
      </c>
      <c r="B55" s="404" t="s">
        <v>176</v>
      </c>
      <c r="C55" s="405"/>
      <c r="D55" s="406"/>
      <c r="E55" s="404" t="s">
        <v>177</v>
      </c>
      <c r="F55" s="406"/>
      <c r="G55" s="94" t="s">
        <v>178</v>
      </c>
      <c r="H55" s="94" t="s">
        <v>150</v>
      </c>
      <c r="I55" s="95" t="s">
        <v>151</v>
      </c>
    </row>
    <row r="56" spans="1:12" x14ac:dyDescent="0.25">
      <c r="A56" s="83">
        <v>1</v>
      </c>
      <c r="B56" s="407" t="s">
        <v>445</v>
      </c>
      <c r="C56" s="408"/>
      <c r="D56" s="409"/>
      <c r="E56" s="420">
        <v>2</v>
      </c>
      <c r="F56" s="421"/>
      <c r="G56" s="84">
        <v>113.2</v>
      </c>
      <c r="H56" s="96">
        <v>5</v>
      </c>
      <c r="I56" s="87">
        <f>H56*G56</f>
        <v>566</v>
      </c>
    </row>
    <row r="57" spans="1:12" x14ac:dyDescent="0.25">
      <c r="A57" s="97"/>
      <c r="B57" s="412"/>
      <c r="C57" s="413"/>
      <c r="D57" s="414"/>
      <c r="E57" s="415"/>
      <c r="F57" s="416"/>
      <c r="G57" s="84"/>
      <c r="H57" s="96"/>
      <c r="I57" s="87"/>
    </row>
    <row r="58" spans="1:12" x14ac:dyDescent="0.25">
      <c r="A58" s="422" t="s">
        <v>181</v>
      </c>
      <c r="B58" s="423"/>
      <c r="C58" s="423"/>
      <c r="D58" s="423"/>
      <c r="E58" s="423"/>
      <c r="F58" s="423"/>
      <c r="G58" s="423"/>
      <c r="H58" s="424"/>
      <c r="I58" s="98">
        <f>SUM(I56:I57)</f>
        <v>566</v>
      </c>
    </row>
    <row r="59" spans="1:12" x14ac:dyDescent="0.25">
      <c r="A59" s="99"/>
      <c r="B59" s="100"/>
      <c r="C59" s="100"/>
      <c r="D59" s="100"/>
      <c r="E59" s="100"/>
      <c r="F59" s="101"/>
      <c r="G59" s="102"/>
      <c r="H59" s="102"/>
      <c r="I59" s="103"/>
      <c r="L59" s="55"/>
    </row>
    <row r="60" spans="1:12" x14ac:dyDescent="0.25">
      <c r="A60" s="390"/>
      <c r="B60" s="391"/>
      <c r="C60" s="391"/>
      <c r="D60" s="391"/>
      <c r="E60" s="391"/>
      <c r="F60" s="104"/>
      <c r="G60" s="394" t="s">
        <v>182</v>
      </c>
      <c r="H60" s="391"/>
      <c r="I60" s="105">
        <f>I58+I53+I41</f>
        <v>8494.02</v>
      </c>
    </row>
    <row r="61" spans="1:12" x14ac:dyDescent="0.25">
      <c r="A61" s="390"/>
      <c r="B61" s="391"/>
      <c r="C61" s="391"/>
      <c r="D61" s="391"/>
      <c r="E61" s="391"/>
      <c r="F61" s="58"/>
      <c r="G61" s="106"/>
      <c r="H61" s="107"/>
      <c r="I61" s="108"/>
    </row>
    <row r="62" spans="1:12" ht="15.75" thickBot="1" x14ac:dyDescent="0.3">
      <c r="A62" s="390"/>
      <c r="B62" s="391"/>
      <c r="C62" s="391"/>
      <c r="D62" s="391"/>
      <c r="E62" s="391"/>
      <c r="F62" s="58"/>
      <c r="G62" s="444" t="s">
        <v>183</v>
      </c>
      <c r="H62" s="445"/>
      <c r="I62" s="117">
        <f>I60+I61</f>
        <v>8494.02</v>
      </c>
    </row>
    <row r="63" spans="1:12" ht="16.5" thickTop="1" thickBot="1" x14ac:dyDescent="0.3">
      <c r="A63" s="109"/>
      <c r="B63" s="110"/>
      <c r="C63" s="392"/>
      <c r="D63" s="393"/>
      <c r="E63" s="393"/>
      <c r="F63" s="393"/>
      <c r="G63" s="111"/>
      <c r="H63" s="111"/>
      <c r="I63" s="112"/>
    </row>
    <row r="65" spans="1:2" x14ac:dyDescent="0.25">
      <c r="A65" s="55"/>
      <c r="B65" s="55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M65"/>
  <sheetViews>
    <sheetView workbookViewId="0">
      <selection activeCell="M43" sqref="M43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 t="e">
        <f>#REF!</f>
        <v>#REF!</v>
      </c>
      <c r="I9" s="442"/>
    </row>
    <row r="10" spans="1:13" x14ac:dyDescent="0.25">
      <c r="A10" s="57" t="s">
        <v>130</v>
      </c>
      <c r="B10" s="55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F11" s="428" t="s">
        <v>133</v>
      </c>
      <c r="G11" s="429"/>
      <c r="H11" s="430" t="e">
        <f>#REF!</f>
        <v>#REF!</v>
      </c>
      <c r="I11" s="431"/>
    </row>
    <row r="12" spans="1:13" x14ac:dyDescent="0.25">
      <c r="A12" s="57" t="s">
        <v>135</v>
      </c>
      <c r="B12" s="55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372</v>
      </c>
      <c r="G15" s="460"/>
      <c r="H15" s="461" t="s">
        <v>385</v>
      </c>
      <c r="I15" s="457"/>
    </row>
    <row r="16" spans="1:13" x14ac:dyDescent="0.25">
      <c r="A16" s="434" t="s">
        <v>446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>
        <f>SUM(G19*H19)</f>
        <v>0</v>
      </c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>
        <f t="shared" ref="I20:I21" si="0">SUM(G20*H20)</f>
        <v>0</v>
      </c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>
        <f t="shared" si="0"/>
        <v>0</v>
      </c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>
        <f>SUM(I19:I21)</f>
        <v>0</v>
      </c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>
        <v>1</v>
      </c>
      <c r="B25" s="407" t="s">
        <v>447</v>
      </c>
      <c r="C25" s="408"/>
      <c r="D25" s="408"/>
      <c r="E25" s="408"/>
      <c r="F25" s="409"/>
      <c r="G25" s="146">
        <v>1</v>
      </c>
      <c r="H25" s="159">
        <v>1650</v>
      </c>
      <c r="I25" s="87">
        <f>H25*G25</f>
        <v>1650</v>
      </c>
    </row>
    <row r="26" spans="1:11" x14ac:dyDescent="0.25">
      <c r="A26" s="83">
        <v>2</v>
      </c>
      <c r="B26" s="417" t="s">
        <v>448</v>
      </c>
      <c r="C26" s="418"/>
      <c r="D26" s="418"/>
      <c r="E26" s="418"/>
      <c r="F26" s="418"/>
      <c r="G26" s="146">
        <v>2</v>
      </c>
      <c r="H26" s="160">
        <v>2239.13</v>
      </c>
      <c r="I26" s="87">
        <f>H26*G26</f>
        <v>4478.26</v>
      </c>
    </row>
    <row r="27" spans="1:11" x14ac:dyDescent="0.25">
      <c r="A27" s="83">
        <v>3</v>
      </c>
      <c r="B27" s="417"/>
      <c r="C27" s="418"/>
      <c r="D27" s="418"/>
      <c r="E27" s="418"/>
      <c r="F27" s="418"/>
      <c r="G27" s="146"/>
      <c r="H27" s="160"/>
      <c r="I27" s="87">
        <f>H27*G27</f>
        <v>0</v>
      </c>
    </row>
    <row r="28" spans="1:11" x14ac:dyDescent="0.25">
      <c r="A28" s="83"/>
      <c r="B28" s="465"/>
      <c r="C28" s="466"/>
      <c r="D28" s="466"/>
      <c r="E28" s="466"/>
      <c r="F28" s="467"/>
      <c r="G28" s="146"/>
      <c r="H28" s="160"/>
      <c r="I28" s="87"/>
    </row>
    <row r="29" spans="1:11" x14ac:dyDescent="0.25">
      <c r="A29" s="83"/>
      <c r="B29" s="417"/>
      <c r="C29" s="418"/>
      <c r="D29" s="418"/>
      <c r="E29" s="418"/>
      <c r="F29" s="419"/>
      <c r="G29" s="146"/>
      <c r="H29" s="160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60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60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60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60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47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</row>
    <row r="38" spans="1:12" x14ac:dyDescent="0.25">
      <c r="A38" s="83"/>
      <c r="B38" s="458"/>
      <c r="C38" s="459"/>
      <c r="D38" s="459"/>
      <c r="E38" s="459"/>
      <c r="F38" s="459"/>
      <c r="G38" s="146"/>
      <c r="H38" s="147"/>
      <c r="I38" s="87"/>
      <c r="L38" s="88"/>
    </row>
    <row r="39" spans="1:12" x14ac:dyDescent="0.25">
      <c r="A39" s="455" t="s">
        <v>229</v>
      </c>
      <c r="B39" s="423"/>
      <c r="C39" s="423"/>
      <c r="D39" s="423"/>
      <c r="E39" s="423"/>
      <c r="F39" s="423"/>
      <c r="G39" s="423"/>
      <c r="H39" s="424"/>
      <c r="I39" s="141">
        <f>SUM(I25:I38)</f>
        <v>6128.26</v>
      </c>
      <c r="L39" s="88"/>
    </row>
    <row r="40" spans="1:12" x14ac:dyDescent="0.25">
      <c r="A40" s="422" t="s">
        <v>230</v>
      </c>
      <c r="B40" s="423"/>
      <c r="C40" s="423"/>
      <c r="D40" s="423"/>
      <c r="E40" s="423"/>
      <c r="F40" s="423"/>
      <c r="G40" s="423"/>
      <c r="H40" s="424"/>
      <c r="I40" s="142">
        <f>ROUND((I39*0.15),2)</f>
        <v>919.24</v>
      </c>
      <c r="L40" s="88"/>
    </row>
    <row r="41" spans="1:12" x14ac:dyDescent="0.25">
      <c r="A41" s="422" t="s">
        <v>231</v>
      </c>
      <c r="B41" s="423"/>
      <c r="C41" s="423"/>
      <c r="D41" s="423"/>
      <c r="E41" s="423"/>
      <c r="F41" s="423"/>
      <c r="G41" s="423"/>
      <c r="H41" s="424"/>
      <c r="I41" s="130">
        <f>I39+I40</f>
        <v>7047.5</v>
      </c>
    </row>
    <row r="42" spans="1:12" x14ac:dyDescent="0.25">
      <c r="A42" s="401" t="s">
        <v>163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25">
      <c r="A43" s="78" t="s">
        <v>164</v>
      </c>
      <c r="B43" s="404" t="s">
        <v>165</v>
      </c>
      <c r="C43" s="405"/>
      <c r="D43" s="406"/>
      <c r="E43" s="404" t="s">
        <v>147</v>
      </c>
      <c r="F43" s="406"/>
      <c r="G43" s="80" t="s">
        <v>149</v>
      </c>
      <c r="H43" s="81" t="s">
        <v>150</v>
      </c>
      <c r="I43" s="82" t="s">
        <v>151</v>
      </c>
    </row>
    <row r="44" spans="1:12" x14ac:dyDescent="0.25">
      <c r="A44" s="83">
        <v>1</v>
      </c>
      <c r="B44" s="425" t="s">
        <v>166</v>
      </c>
      <c r="C44" s="426"/>
      <c r="D44" s="427"/>
      <c r="E44" s="410" t="s">
        <v>167</v>
      </c>
      <c r="F44" s="411"/>
      <c r="G44" s="115"/>
      <c r="H44" s="113">
        <v>450</v>
      </c>
      <c r="I44" s="90">
        <f>SUM(G44*H44)</f>
        <v>0</v>
      </c>
    </row>
    <row r="45" spans="1:12" x14ac:dyDescent="0.25">
      <c r="A45" s="83">
        <v>2</v>
      </c>
      <c r="B45" s="395" t="s">
        <v>168</v>
      </c>
      <c r="C45" s="396"/>
      <c r="D45" s="397"/>
      <c r="E45" s="420" t="s">
        <v>167</v>
      </c>
      <c r="F45" s="421"/>
      <c r="G45" s="84"/>
      <c r="H45" s="114">
        <v>350</v>
      </c>
      <c r="I45" s="87">
        <f t="shared" ref="I45:I49" si="1">SUM(G45*H45)</f>
        <v>0</v>
      </c>
    </row>
    <row r="46" spans="1:12" x14ac:dyDescent="0.25">
      <c r="A46" s="83">
        <v>3</v>
      </c>
      <c r="B46" s="395" t="s">
        <v>169</v>
      </c>
      <c r="C46" s="396"/>
      <c r="D46" s="397"/>
      <c r="E46" s="420" t="s">
        <v>167</v>
      </c>
      <c r="F46" s="421"/>
      <c r="G46" s="84">
        <v>8</v>
      </c>
      <c r="H46" s="114">
        <v>300</v>
      </c>
      <c r="I46" s="87">
        <f t="shared" si="1"/>
        <v>2400</v>
      </c>
    </row>
    <row r="47" spans="1:12" x14ac:dyDescent="0.25">
      <c r="A47" s="83">
        <v>4</v>
      </c>
      <c r="B47" s="395" t="s">
        <v>170</v>
      </c>
      <c r="C47" s="396"/>
      <c r="D47" s="397"/>
      <c r="E47" s="420" t="s">
        <v>167</v>
      </c>
      <c r="F47" s="421"/>
      <c r="G47" s="84"/>
      <c r="H47" s="114">
        <v>200</v>
      </c>
      <c r="I47" s="87">
        <f t="shared" si="1"/>
        <v>0</v>
      </c>
    </row>
    <row r="48" spans="1:12" x14ac:dyDescent="0.25">
      <c r="A48" s="83">
        <v>5</v>
      </c>
      <c r="B48" s="395" t="s">
        <v>171</v>
      </c>
      <c r="C48" s="396"/>
      <c r="D48" s="397"/>
      <c r="E48" s="420" t="s">
        <v>167</v>
      </c>
      <c r="F48" s="421"/>
      <c r="G48" s="84">
        <v>8</v>
      </c>
      <c r="H48" s="116">
        <v>200</v>
      </c>
      <c r="I48" s="87">
        <f t="shared" si="1"/>
        <v>1600</v>
      </c>
    </row>
    <row r="49" spans="1:12" x14ac:dyDescent="0.25">
      <c r="A49" s="83">
        <v>6</v>
      </c>
      <c r="B49" s="395" t="s">
        <v>410</v>
      </c>
      <c r="C49" s="396"/>
      <c r="D49" s="397"/>
      <c r="E49" s="420" t="s">
        <v>167</v>
      </c>
      <c r="F49" s="421"/>
      <c r="G49" s="84"/>
      <c r="H49" s="116">
        <v>140</v>
      </c>
      <c r="I49" s="87">
        <f t="shared" si="1"/>
        <v>0</v>
      </c>
    </row>
    <row r="50" spans="1:12" x14ac:dyDescent="0.25">
      <c r="A50" s="83"/>
      <c r="B50" s="395"/>
      <c r="C50" s="396"/>
      <c r="D50" s="397"/>
      <c r="E50" s="91"/>
      <c r="F50" s="58"/>
      <c r="G50" s="58"/>
      <c r="H50" s="74"/>
      <c r="I50" s="87"/>
    </row>
    <row r="51" spans="1:12" x14ac:dyDescent="0.25">
      <c r="A51" s="72"/>
      <c r="B51" s="395"/>
      <c r="C51" s="396"/>
      <c r="D51" s="397"/>
      <c r="F51" s="58"/>
      <c r="G51" s="58"/>
      <c r="H51" s="74"/>
      <c r="I51" s="87"/>
    </row>
    <row r="52" spans="1:12" x14ac:dyDescent="0.25">
      <c r="A52" s="92"/>
      <c r="B52" s="398"/>
      <c r="C52" s="399"/>
      <c r="D52" s="400"/>
      <c r="E52" s="60"/>
      <c r="F52" s="61"/>
      <c r="G52" s="58"/>
      <c r="H52" s="76"/>
      <c r="I52" s="87"/>
    </row>
    <row r="53" spans="1:12" x14ac:dyDescent="0.25">
      <c r="A53" s="422" t="s">
        <v>173</v>
      </c>
      <c r="B53" s="423"/>
      <c r="C53" s="423"/>
      <c r="D53" s="423"/>
      <c r="E53" s="423"/>
      <c r="F53" s="423"/>
      <c r="G53" s="423"/>
      <c r="H53" s="424"/>
      <c r="I53" s="98">
        <f>SUM(I44:I52)</f>
        <v>4000</v>
      </c>
    </row>
    <row r="54" spans="1:12" x14ac:dyDescent="0.25">
      <c r="A54" s="401" t="s">
        <v>174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25">
      <c r="A55" s="78" t="s">
        <v>175</v>
      </c>
      <c r="B55" s="404" t="s">
        <v>176</v>
      </c>
      <c r="C55" s="405"/>
      <c r="D55" s="406"/>
      <c r="E55" s="404" t="s">
        <v>177</v>
      </c>
      <c r="F55" s="406"/>
      <c r="G55" s="94" t="s">
        <v>178</v>
      </c>
      <c r="H55" s="94" t="s">
        <v>150</v>
      </c>
      <c r="I55" s="95" t="s">
        <v>151</v>
      </c>
    </row>
    <row r="56" spans="1:12" x14ac:dyDescent="0.25">
      <c r="A56" s="83">
        <v>1</v>
      </c>
      <c r="B56" s="407" t="s">
        <v>449</v>
      </c>
      <c r="C56" s="408"/>
      <c r="D56" s="409"/>
      <c r="E56" s="420">
        <v>2</v>
      </c>
      <c r="F56" s="421"/>
      <c r="G56" s="84">
        <v>131.6</v>
      </c>
      <c r="H56" s="96">
        <v>5</v>
      </c>
      <c r="I56" s="87">
        <f>H56*G56</f>
        <v>658</v>
      </c>
    </row>
    <row r="57" spans="1:12" x14ac:dyDescent="0.25">
      <c r="A57" s="97"/>
      <c r="B57" s="412"/>
      <c r="C57" s="413"/>
      <c r="D57" s="414"/>
      <c r="E57" s="415"/>
      <c r="F57" s="416"/>
      <c r="G57" s="84"/>
      <c r="H57" s="96"/>
      <c r="I57" s="87"/>
    </row>
    <row r="58" spans="1:12" x14ac:dyDescent="0.25">
      <c r="A58" s="422" t="s">
        <v>181</v>
      </c>
      <c r="B58" s="423"/>
      <c r="C58" s="423"/>
      <c r="D58" s="423"/>
      <c r="E58" s="423"/>
      <c r="F58" s="423"/>
      <c r="G58" s="423"/>
      <c r="H58" s="424"/>
      <c r="I58" s="98">
        <f>SUM(I56:I57)</f>
        <v>658</v>
      </c>
    </row>
    <row r="59" spans="1:12" x14ac:dyDescent="0.25">
      <c r="A59" s="99"/>
      <c r="B59" s="100"/>
      <c r="C59" s="100"/>
      <c r="D59" s="100"/>
      <c r="E59" s="100"/>
      <c r="F59" s="101"/>
      <c r="G59" s="102"/>
      <c r="H59" s="102"/>
      <c r="I59" s="103"/>
      <c r="L59" s="55"/>
    </row>
    <row r="60" spans="1:12" x14ac:dyDescent="0.25">
      <c r="A60" s="390"/>
      <c r="B60" s="391"/>
      <c r="C60" s="391"/>
      <c r="D60" s="391"/>
      <c r="E60" s="391"/>
      <c r="F60" s="104"/>
      <c r="G60" s="394" t="s">
        <v>182</v>
      </c>
      <c r="H60" s="391"/>
      <c r="I60" s="105">
        <f>I58+I53+I41</f>
        <v>11705.5</v>
      </c>
    </row>
    <row r="61" spans="1:12" x14ac:dyDescent="0.25">
      <c r="A61" s="390"/>
      <c r="B61" s="391"/>
      <c r="C61" s="391"/>
      <c r="D61" s="391"/>
      <c r="E61" s="391"/>
      <c r="F61" s="58"/>
      <c r="G61" s="106"/>
      <c r="H61" s="107"/>
      <c r="I61" s="108"/>
    </row>
    <row r="62" spans="1:12" ht="15.75" thickBot="1" x14ac:dyDescent="0.3">
      <c r="A62" s="390"/>
      <c r="B62" s="391"/>
      <c r="C62" s="391"/>
      <c r="D62" s="391"/>
      <c r="E62" s="391"/>
      <c r="F62" s="58"/>
      <c r="G62" s="444" t="s">
        <v>183</v>
      </c>
      <c r="H62" s="445"/>
      <c r="I62" s="117">
        <f>I60+I61</f>
        <v>11705.5</v>
      </c>
    </row>
    <row r="63" spans="1:12" ht="16.5" thickTop="1" thickBot="1" x14ac:dyDescent="0.3">
      <c r="A63" s="109"/>
      <c r="B63" s="110"/>
      <c r="C63" s="392"/>
      <c r="D63" s="393"/>
      <c r="E63" s="393"/>
      <c r="F63" s="393"/>
      <c r="G63" s="111"/>
      <c r="H63" s="111"/>
      <c r="I63" s="112"/>
    </row>
    <row r="65" spans="1:2" x14ac:dyDescent="0.25">
      <c r="A65" s="55"/>
      <c r="B65" s="55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M65"/>
  <sheetViews>
    <sheetView topLeftCell="A16" workbookViewId="0">
      <selection activeCell="M32" sqref="A1:XFD104857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>
        <v>66</v>
      </c>
      <c r="I9" s="442"/>
    </row>
    <row r="10" spans="1:13" x14ac:dyDescent="0.25">
      <c r="A10" s="57" t="s">
        <v>130</v>
      </c>
      <c r="B10" s="55"/>
      <c r="F10" s="428" t="s">
        <v>131</v>
      </c>
      <c r="G10" s="429"/>
      <c r="H10" s="443">
        <v>44155</v>
      </c>
      <c r="I10" s="431"/>
    </row>
    <row r="11" spans="1:13" x14ac:dyDescent="0.25">
      <c r="A11" s="57" t="s">
        <v>132</v>
      </c>
      <c r="B11" s="55"/>
      <c r="F11" s="428" t="s">
        <v>133</v>
      </c>
      <c r="G11" s="429"/>
      <c r="H11" s="430" t="s">
        <v>450</v>
      </c>
      <c r="I11" s="431"/>
    </row>
    <row r="12" spans="1:13" x14ac:dyDescent="0.25">
      <c r="A12" s="57" t="s">
        <v>135</v>
      </c>
      <c r="B12" s="55"/>
      <c r="F12" s="428" t="s">
        <v>136</v>
      </c>
      <c r="G12" s="429"/>
      <c r="H12" s="430" t="s">
        <v>451</v>
      </c>
      <c r="I12" s="431"/>
    </row>
    <row r="13" spans="1:13" x14ac:dyDescent="0.25">
      <c r="A13" s="57" t="s">
        <v>137</v>
      </c>
      <c r="B13" s="55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372</v>
      </c>
      <c r="G15" s="460"/>
      <c r="H15" s="461"/>
      <c r="I15" s="457"/>
    </row>
    <row r="16" spans="1:13" x14ac:dyDescent="0.25">
      <c r="A16" s="434" t="s">
        <v>452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>
        <f>SUM(G19*H19)</f>
        <v>0</v>
      </c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>
        <f t="shared" ref="I20:I21" si="0">SUM(G20*H20)</f>
        <v>0</v>
      </c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>
        <f t="shared" si="0"/>
        <v>0</v>
      </c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>
        <f>SUM(I19:I21)</f>
        <v>0</v>
      </c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>
        <v>1</v>
      </c>
      <c r="B25" s="407" t="s">
        <v>453</v>
      </c>
      <c r="C25" s="408"/>
      <c r="D25" s="408"/>
      <c r="E25" s="408"/>
      <c r="F25" s="409"/>
      <c r="G25" s="146">
        <v>2</v>
      </c>
      <c r="H25" s="162">
        <v>3324.17</v>
      </c>
      <c r="I25" s="87">
        <f>H25*G25</f>
        <v>6648.34</v>
      </c>
    </row>
    <row r="26" spans="1:11" x14ac:dyDescent="0.25">
      <c r="A26" s="83">
        <v>2</v>
      </c>
      <c r="B26" s="417" t="s">
        <v>454</v>
      </c>
      <c r="C26" s="418"/>
      <c r="D26" s="418"/>
      <c r="E26" s="418"/>
      <c r="F26" s="418"/>
      <c r="G26" s="146">
        <v>2</v>
      </c>
      <c r="H26" s="163">
        <v>2239.13</v>
      </c>
      <c r="I26" s="87">
        <f>H26*G26</f>
        <v>4478.26</v>
      </c>
    </row>
    <row r="27" spans="1:11" x14ac:dyDescent="0.25">
      <c r="A27" s="83">
        <v>3</v>
      </c>
      <c r="B27" s="417" t="s">
        <v>454</v>
      </c>
      <c r="C27" s="418"/>
      <c r="D27" s="418"/>
      <c r="E27" s="418"/>
      <c r="F27" s="418"/>
      <c r="G27" s="146">
        <v>2</v>
      </c>
      <c r="H27" s="163">
        <v>2239.13</v>
      </c>
      <c r="I27" s="87">
        <f>H27*G27</f>
        <v>4478.26</v>
      </c>
    </row>
    <row r="28" spans="1:11" x14ac:dyDescent="0.25">
      <c r="A28" s="83">
        <v>4</v>
      </c>
      <c r="B28" s="468" t="s">
        <v>454</v>
      </c>
      <c r="C28" s="469"/>
      <c r="D28" s="469"/>
      <c r="E28" s="469"/>
      <c r="F28" s="470"/>
      <c r="G28" s="146">
        <v>2</v>
      </c>
      <c r="H28" s="163">
        <v>2239.13</v>
      </c>
      <c r="I28" s="87">
        <f t="shared" ref="I28" si="1">H28*G28</f>
        <v>4478.26</v>
      </c>
    </row>
    <row r="29" spans="1:11" x14ac:dyDescent="0.25">
      <c r="A29" s="83"/>
      <c r="B29" s="417"/>
      <c r="C29" s="418"/>
      <c r="D29" s="418"/>
      <c r="E29" s="418"/>
      <c r="F29" s="419"/>
      <c r="G29" s="146"/>
      <c r="H29" s="160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60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60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60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60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60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</row>
    <row r="38" spans="1:12" x14ac:dyDescent="0.25">
      <c r="A38" s="83"/>
      <c r="B38" s="458"/>
      <c r="C38" s="459"/>
      <c r="D38" s="459"/>
      <c r="E38" s="459"/>
      <c r="F38" s="459"/>
      <c r="G38" s="146"/>
      <c r="H38" s="147"/>
      <c r="I38" s="87"/>
      <c r="L38" s="88"/>
    </row>
    <row r="39" spans="1:12" x14ac:dyDescent="0.25">
      <c r="A39" s="455" t="s">
        <v>229</v>
      </c>
      <c r="B39" s="423"/>
      <c r="C39" s="423"/>
      <c r="D39" s="423"/>
      <c r="E39" s="423"/>
      <c r="F39" s="423"/>
      <c r="G39" s="423"/>
      <c r="H39" s="424"/>
      <c r="I39" s="141">
        <f>SUM(I25:I38)</f>
        <v>20083.120000000003</v>
      </c>
      <c r="L39" s="88"/>
    </row>
    <row r="40" spans="1:12" x14ac:dyDescent="0.25">
      <c r="A40" s="422" t="s">
        <v>230</v>
      </c>
      <c r="B40" s="423"/>
      <c r="C40" s="423"/>
      <c r="D40" s="423"/>
      <c r="E40" s="423"/>
      <c r="F40" s="423"/>
      <c r="G40" s="423"/>
      <c r="H40" s="424"/>
      <c r="I40" s="142">
        <f>ROUND((I39*0.15),2)</f>
        <v>3012.47</v>
      </c>
      <c r="L40" s="88"/>
    </row>
    <row r="41" spans="1:12" x14ac:dyDescent="0.25">
      <c r="A41" s="422" t="s">
        <v>231</v>
      </c>
      <c r="B41" s="423"/>
      <c r="C41" s="423"/>
      <c r="D41" s="423"/>
      <c r="E41" s="423"/>
      <c r="F41" s="423"/>
      <c r="G41" s="423"/>
      <c r="H41" s="424"/>
      <c r="I41" s="130">
        <f>I39+I40</f>
        <v>23095.590000000004</v>
      </c>
    </row>
    <row r="42" spans="1:12" x14ac:dyDescent="0.25">
      <c r="A42" s="401" t="s">
        <v>163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25">
      <c r="A43" s="78" t="s">
        <v>164</v>
      </c>
      <c r="B43" s="404" t="s">
        <v>165</v>
      </c>
      <c r="C43" s="405"/>
      <c r="D43" s="406"/>
      <c r="E43" s="404" t="s">
        <v>147</v>
      </c>
      <c r="F43" s="406"/>
      <c r="G43" s="80" t="s">
        <v>149</v>
      </c>
      <c r="H43" s="81" t="s">
        <v>150</v>
      </c>
      <c r="I43" s="82" t="s">
        <v>151</v>
      </c>
    </row>
    <row r="44" spans="1:12" x14ac:dyDescent="0.25">
      <c r="A44" s="83">
        <v>1</v>
      </c>
      <c r="B44" s="425" t="s">
        <v>166</v>
      </c>
      <c r="C44" s="426"/>
      <c r="D44" s="427"/>
      <c r="E44" s="410" t="s">
        <v>167</v>
      </c>
      <c r="F44" s="411"/>
      <c r="G44" s="115"/>
      <c r="H44" s="113">
        <v>450</v>
      </c>
      <c r="I44" s="90">
        <f>SUM(G44*H44)</f>
        <v>0</v>
      </c>
    </row>
    <row r="45" spans="1:12" x14ac:dyDescent="0.25">
      <c r="A45" s="83">
        <v>2</v>
      </c>
      <c r="B45" s="395" t="s">
        <v>168</v>
      </c>
      <c r="C45" s="396"/>
      <c r="D45" s="397"/>
      <c r="E45" s="420" t="s">
        <v>167</v>
      </c>
      <c r="F45" s="421"/>
      <c r="G45" s="84"/>
      <c r="H45" s="114">
        <v>350</v>
      </c>
      <c r="I45" s="87">
        <f t="shared" ref="I45:I49" si="2">SUM(G45*H45)</f>
        <v>0</v>
      </c>
    </row>
    <row r="46" spans="1:12" x14ac:dyDescent="0.25">
      <c r="A46" s="83">
        <v>3</v>
      </c>
      <c r="B46" s="395" t="s">
        <v>169</v>
      </c>
      <c r="C46" s="396"/>
      <c r="D46" s="397"/>
      <c r="E46" s="420" t="s">
        <v>167</v>
      </c>
      <c r="F46" s="421"/>
      <c r="G46" s="84">
        <v>5</v>
      </c>
      <c r="H46" s="114">
        <v>300</v>
      </c>
      <c r="I46" s="87">
        <f t="shared" si="2"/>
        <v>1500</v>
      </c>
    </row>
    <row r="47" spans="1:12" x14ac:dyDescent="0.25">
      <c r="A47" s="83">
        <v>4</v>
      </c>
      <c r="B47" s="395" t="s">
        <v>170</v>
      </c>
      <c r="C47" s="396"/>
      <c r="D47" s="397"/>
      <c r="E47" s="420" t="s">
        <v>167</v>
      </c>
      <c r="F47" s="421"/>
      <c r="G47" s="84"/>
      <c r="H47" s="114">
        <v>200</v>
      </c>
      <c r="I47" s="87">
        <f t="shared" si="2"/>
        <v>0</v>
      </c>
    </row>
    <row r="48" spans="1:12" x14ac:dyDescent="0.25">
      <c r="A48" s="83">
        <v>5</v>
      </c>
      <c r="B48" s="395" t="s">
        <v>171</v>
      </c>
      <c r="C48" s="396"/>
      <c r="D48" s="397"/>
      <c r="E48" s="420" t="s">
        <v>167</v>
      </c>
      <c r="F48" s="421"/>
      <c r="G48" s="84">
        <v>5</v>
      </c>
      <c r="H48" s="116">
        <v>200</v>
      </c>
      <c r="I48" s="87">
        <f t="shared" si="2"/>
        <v>1000</v>
      </c>
    </row>
    <row r="49" spans="1:12" x14ac:dyDescent="0.25">
      <c r="A49" s="83">
        <v>6</v>
      </c>
      <c r="B49" s="395" t="s">
        <v>410</v>
      </c>
      <c r="C49" s="396"/>
      <c r="D49" s="397"/>
      <c r="E49" s="420" t="s">
        <v>167</v>
      </c>
      <c r="F49" s="421"/>
      <c r="G49" s="84"/>
      <c r="H49" s="116">
        <v>140</v>
      </c>
      <c r="I49" s="87">
        <f t="shared" si="2"/>
        <v>0</v>
      </c>
    </row>
    <row r="50" spans="1:12" x14ac:dyDescent="0.25">
      <c r="A50" s="83"/>
      <c r="B50" s="395"/>
      <c r="C50" s="396"/>
      <c r="D50" s="397"/>
      <c r="E50" s="91"/>
      <c r="F50" s="58"/>
      <c r="G50" s="58"/>
      <c r="H50" s="74"/>
      <c r="I50" s="87"/>
    </row>
    <row r="51" spans="1:12" x14ac:dyDescent="0.25">
      <c r="A51" s="72"/>
      <c r="B51" s="395"/>
      <c r="C51" s="396"/>
      <c r="D51" s="397"/>
      <c r="F51" s="58"/>
      <c r="G51" s="58"/>
      <c r="H51" s="74"/>
      <c r="I51" s="87"/>
    </row>
    <row r="52" spans="1:12" x14ac:dyDescent="0.25">
      <c r="A52" s="92"/>
      <c r="B52" s="398"/>
      <c r="C52" s="399"/>
      <c r="D52" s="400"/>
      <c r="E52" s="60"/>
      <c r="F52" s="61"/>
      <c r="G52" s="58"/>
      <c r="H52" s="76"/>
      <c r="I52" s="87"/>
    </row>
    <row r="53" spans="1:12" x14ac:dyDescent="0.25">
      <c r="A53" s="422" t="s">
        <v>173</v>
      </c>
      <c r="B53" s="423"/>
      <c r="C53" s="423"/>
      <c r="D53" s="423"/>
      <c r="E53" s="423"/>
      <c r="F53" s="423"/>
      <c r="G53" s="423"/>
      <c r="H53" s="424"/>
      <c r="I53" s="98">
        <f>SUM(I44:I52)</f>
        <v>2500</v>
      </c>
    </row>
    <row r="54" spans="1:12" x14ac:dyDescent="0.25">
      <c r="A54" s="401" t="s">
        <v>174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25">
      <c r="A55" s="78" t="s">
        <v>175</v>
      </c>
      <c r="B55" s="404" t="s">
        <v>176</v>
      </c>
      <c r="C55" s="405"/>
      <c r="D55" s="406"/>
      <c r="E55" s="404" t="s">
        <v>177</v>
      </c>
      <c r="F55" s="406"/>
      <c r="G55" s="94" t="s">
        <v>178</v>
      </c>
      <c r="H55" s="94" t="s">
        <v>150</v>
      </c>
      <c r="I55" s="95" t="s">
        <v>151</v>
      </c>
    </row>
    <row r="56" spans="1:12" x14ac:dyDescent="0.25">
      <c r="A56" s="83">
        <v>1</v>
      </c>
      <c r="B56" s="407" t="s">
        <v>455</v>
      </c>
      <c r="C56" s="408"/>
      <c r="D56" s="409"/>
      <c r="E56" s="420">
        <v>2</v>
      </c>
      <c r="F56" s="421"/>
      <c r="G56" s="84">
        <v>92</v>
      </c>
      <c r="H56" s="96">
        <v>5</v>
      </c>
      <c r="I56" s="87">
        <f>H56*G56</f>
        <v>460</v>
      </c>
    </row>
    <row r="57" spans="1:12" x14ac:dyDescent="0.25">
      <c r="A57" s="97"/>
      <c r="B57" s="412"/>
      <c r="C57" s="413"/>
      <c r="D57" s="414"/>
      <c r="E57" s="415"/>
      <c r="F57" s="416"/>
      <c r="G57" s="84"/>
      <c r="H57" s="96"/>
      <c r="I57" s="87"/>
    </row>
    <row r="58" spans="1:12" x14ac:dyDescent="0.25">
      <c r="A58" s="422" t="s">
        <v>181</v>
      </c>
      <c r="B58" s="423"/>
      <c r="C58" s="423"/>
      <c r="D58" s="423"/>
      <c r="E58" s="423"/>
      <c r="F58" s="423"/>
      <c r="G58" s="423"/>
      <c r="H58" s="424"/>
      <c r="I58" s="98">
        <f>SUM(I56:I57)</f>
        <v>460</v>
      </c>
    </row>
    <row r="59" spans="1:12" x14ac:dyDescent="0.25">
      <c r="A59" s="99"/>
      <c r="B59" s="100"/>
      <c r="C59" s="100"/>
      <c r="D59" s="100"/>
      <c r="E59" s="100"/>
      <c r="F59" s="101"/>
      <c r="G59" s="102"/>
      <c r="H59" s="102"/>
      <c r="I59" s="103"/>
      <c r="L59" s="55"/>
    </row>
    <row r="60" spans="1:12" x14ac:dyDescent="0.25">
      <c r="A60" s="390"/>
      <c r="B60" s="391"/>
      <c r="C60" s="391"/>
      <c r="D60" s="391"/>
      <c r="E60" s="391"/>
      <c r="F60" s="104"/>
      <c r="G60" s="394" t="s">
        <v>182</v>
      </c>
      <c r="H60" s="391"/>
      <c r="I60" s="105">
        <f>I58+I53+I41</f>
        <v>26055.590000000004</v>
      </c>
    </row>
    <row r="61" spans="1:12" x14ac:dyDescent="0.25">
      <c r="A61" s="390"/>
      <c r="B61" s="391"/>
      <c r="C61" s="391"/>
      <c r="D61" s="391"/>
      <c r="E61" s="391"/>
      <c r="F61" s="58"/>
      <c r="G61" s="106"/>
      <c r="H61" s="107"/>
      <c r="I61" s="108"/>
    </row>
    <row r="62" spans="1:12" ht="15.75" thickBot="1" x14ac:dyDescent="0.3">
      <c r="A62" s="390"/>
      <c r="B62" s="391"/>
      <c r="C62" s="391"/>
      <c r="D62" s="391"/>
      <c r="E62" s="391"/>
      <c r="F62" s="58"/>
      <c r="G62" s="444" t="s">
        <v>183</v>
      </c>
      <c r="H62" s="445"/>
      <c r="I62" s="117">
        <f>I60+I61</f>
        <v>26055.590000000004</v>
      </c>
    </row>
    <row r="63" spans="1:12" ht="16.5" thickTop="1" thickBot="1" x14ac:dyDescent="0.3">
      <c r="A63" s="109"/>
      <c r="B63" s="110"/>
      <c r="C63" s="392"/>
      <c r="D63" s="393"/>
      <c r="E63" s="393"/>
      <c r="F63" s="393"/>
      <c r="G63" s="111"/>
      <c r="H63" s="111"/>
      <c r="I63" s="112"/>
    </row>
    <row r="65" spans="1:2" x14ac:dyDescent="0.25">
      <c r="A65" s="55"/>
      <c r="B65" s="55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M65"/>
  <sheetViews>
    <sheetView topLeftCell="A19" workbookViewId="0">
      <selection activeCell="L41" sqref="A1:XFD104857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>
        <v>66</v>
      </c>
      <c r="I9" s="442"/>
    </row>
    <row r="10" spans="1:13" x14ac:dyDescent="0.25">
      <c r="A10" s="57" t="s">
        <v>130</v>
      </c>
      <c r="B10" s="55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F11" s="428" t="s">
        <v>133</v>
      </c>
      <c r="G11" s="429"/>
      <c r="H11" s="430" t="e">
        <f>#REF!</f>
        <v>#REF!</v>
      </c>
      <c r="I11" s="431"/>
    </row>
    <row r="12" spans="1:13" x14ac:dyDescent="0.25">
      <c r="A12" s="57" t="s">
        <v>135</v>
      </c>
      <c r="B12" s="55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456</v>
      </c>
      <c r="G15" s="460"/>
      <c r="H15" s="461" t="s">
        <v>457</v>
      </c>
      <c r="I15" s="457"/>
    </row>
    <row r="16" spans="1:13" x14ac:dyDescent="0.25">
      <c r="A16" s="434" t="s">
        <v>381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>
        <f>SUM(G19*H19)</f>
        <v>0</v>
      </c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>
        <f t="shared" ref="I20:I21" si="0">SUM(G20*H20)</f>
        <v>0</v>
      </c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>
        <f t="shared" si="0"/>
        <v>0</v>
      </c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>
        <f>SUM(I19:I21)</f>
        <v>0</v>
      </c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/>
      <c r="B25" s="407"/>
      <c r="C25" s="408"/>
      <c r="D25" s="408"/>
      <c r="E25" s="408"/>
      <c r="F25" s="409"/>
      <c r="G25" s="146"/>
      <c r="H25" s="162"/>
      <c r="I25" s="87"/>
    </row>
    <row r="26" spans="1:11" x14ac:dyDescent="0.25">
      <c r="A26" s="83"/>
      <c r="B26" s="417"/>
      <c r="C26" s="418"/>
      <c r="D26" s="418"/>
      <c r="E26" s="418"/>
      <c r="F26" s="418"/>
      <c r="G26" s="146"/>
      <c r="H26" s="163"/>
      <c r="I26" s="87"/>
    </row>
    <row r="27" spans="1:11" x14ac:dyDescent="0.25">
      <c r="A27" s="83"/>
      <c r="B27" s="417"/>
      <c r="C27" s="418"/>
      <c r="D27" s="418"/>
      <c r="E27" s="418"/>
      <c r="F27" s="418"/>
      <c r="G27" s="146"/>
      <c r="H27" s="163"/>
      <c r="I27" s="87"/>
    </row>
    <row r="28" spans="1:11" x14ac:dyDescent="0.25">
      <c r="A28" s="83"/>
      <c r="B28" s="468"/>
      <c r="C28" s="469"/>
      <c r="D28" s="469"/>
      <c r="E28" s="469"/>
      <c r="F28" s="470"/>
      <c r="G28" s="146"/>
      <c r="H28" s="163"/>
      <c r="I28" s="87"/>
    </row>
    <row r="29" spans="1:11" x14ac:dyDescent="0.25">
      <c r="A29" s="83"/>
      <c r="B29" s="417"/>
      <c r="C29" s="418"/>
      <c r="D29" s="418"/>
      <c r="E29" s="418"/>
      <c r="F29" s="419"/>
      <c r="G29" s="146"/>
      <c r="H29" s="160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60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60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60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60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60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</row>
    <row r="38" spans="1:12" x14ac:dyDescent="0.25">
      <c r="A38" s="83"/>
      <c r="B38" s="458"/>
      <c r="C38" s="459"/>
      <c r="D38" s="459"/>
      <c r="E38" s="459"/>
      <c r="F38" s="459"/>
      <c r="G38" s="146"/>
      <c r="H38" s="147"/>
      <c r="I38" s="87"/>
      <c r="L38" s="88"/>
    </row>
    <row r="39" spans="1:12" x14ac:dyDescent="0.25">
      <c r="A39" s="455" t="s">
        <v>229</v>
      </c>
      <c r="B39" s="423"/>
      <c r="C39" s="423"/>
      <c r="D39" s="423"/>
      <c r="E39" s="423"/>
      <c r="F39" s="423"/>
      <c r="G39" s="423"/>
      <c r="H39" s="424"/>
      <c r="I39" s="141">
        <f>SUM(I25:I38)</f>
        <v>0</v>
      </c>
      <c r="L39" s="88"/>
    </row>
    <row r="40" spans="1:12" x14ac:dyDescent="0.25">
      <c r="A40" s="422" t="s">
        <v>230</v>
      </c>
      <c r="B40" s="423"/>
      <c r="C40" s="423"/>
      <c r="D40" s="423"/>
      <c r="E40" s="423"/>
      <c r="F40" s="423"/>
      <c r="G40" s="423"/>
      <c r="H40" s="424"/>
      <c r="I40" s="142">
        <f>ROUND((I39*0.15),2)</f>
        <v>0</v>
      </c>
      <c r="L40" s="88"/>
    </row>
    <row r="41" spans="1:12" x14ac:dyDescent="0.25">
      <c r="A41" s="422" t="s">
        <v>231</v>
      </c>
      <c r="B41" s="423"/>
      <c r="C41" s="423"/>
      <c r="D41" s="423"/>
      <c r="E41" s="423"/>
      <c r="F41" s="423"/>
      <c r="G41" s="423"/>
      <c r="H41" s="424"/>
      <c r="I41" s="130">
        <f>I39+I40</f>
        <v>0</v>
      </c>
    </row>
    <row r="42" spans="1:12" x14ac:dyDescent="0.25">
      <c r="A42" s="401" t="s">
        <v>163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25">
      <c r="A43" s="78" t="s">
        <v>164</v>
      </c>
      <c r="B43" s="404" t="s">
        <v>165</v>
      </c>
      <c r="C43" s="405"/>
      <c r="D43" s="406"/>
      <c r="E43" s="404" t="s">
        <v>147</v>
      </c>
      <c r="F43" s="406"/>
      <c r="G43" s="80" t="s">
        <v>149</v>
      </c>
      <c r="H43" s="81" t="s">
        <v>150</v>
      </c>
      <c r="I43" s="82" t="s">
        <v>151</v>
      </c>
    </row>
    <row r="44" spans="1:12" x14ac:dyDescent="0.25">
      <c r="A44" s="83">
        <v>1</v>
      </c>
      <c r="B44" s="425" t="s">
        <v>166</v>
      </c>
      <c r="C44" s="426"/>
      <c r="D44" s="427"/>
      <c r="E44" s="410" t="s">
        <v>167</v>
      </c>
      <c r="F44" s="411"/>
      <c r="G44" s="115"/>
      <c r="H44" s="113">
        <v>450</v>
      </c>
      <c r="I44" s="90">
        <f>SUM(G44*H44)</f>
        <v>0</v>
      </c>
    </row>
    <row r="45" spans="1:12" x14ac:dyDescent="0.25">
      <c r="A45" s="83">
        <v>2</v>
      </c>
      <c r="B45" s="395" t="s">
        <v>168</v>
      </c>
      <c r="C45" s="396"/>
      <c r="D45" s="397"/>
      <c r="E45" s="420" t="s">
        <v>167</v>
      </c>
      <c r="F45" s="421"/>
      <c r="G45" s="84"/>
      <c r="H45" s="114">
        <v>350</v>
      </c>
      <c r="I45" s="87">
        <f t="shared" ref="I45:I49" si="1">SUM(G45*H45)</f>
        <v>0</v>
      </c>
    </row>
    <row r="46" spans="1:12" x14ac:dyDescent="0.25">
      <c r="A46" s="83">
        <v>3</v>
      </c>
      <c r="B46" s="395" t="s">
        <v>169</v>
      </c>
      <c r="C46" s="396"/>
      <c r="D46" s="397"/>
      <c r="E46" s="420" t="s">
        <v>167</v>
      </c>
      <c r="F46" s="421"/>
      <c r="G46" s="84">
        <v>1</v>
      </c>
      <c r="H46" s="114">
        <v>300</v>
      </c>
      <c r="I46" s="87">
        <f t="shared" si="1"/>
        <v>300</v>
      </c>
    </row>
    <row r="47" spans="1:12" x14ac:dyDescent="0.25">
      <c r="A47" s="83">
        <v>4</v>
      </c>
      <c r="B47" s="395" t="s">
        <v>170</v>
      </c>
      <c r="C47" s="396"/>
      <c r="D47" s="397"/>
      <c r="E47" s="420" t="s">
        <v>167</v>
      </c>
      <c r="F47" s="421"/>
      <c r="G47" s="84"/>
      <c r="H47" s="114">
        <v>200</v>
      </c>
      <c r="I47" s="87">
        <f t="shared" si="1"/>
        <v>0</v>
      </c>
    </row>
    <row r="48" spans="1:12" x14ac:dyDescent="0.25">
      <c r="A48" s="83">
        <v>5</v>
      </c>
      <c r="B48" s="395" t="s">
        <v>171</v>
      </c>
      <c r="C48" s="396"/>
      <c r="D48" s="397"/>
      <c r="E48" s="420" t="s">
        <v>167</v>
      </c>
      <c r="F48" s="421"/>
      <c r="G48" s="84">
        <v>1</v>
      </c>
      <c r="H48" s="116">
        <v>200</v>
      </c>
      <c r="I48" s="87">
        <f t="shared" si="1"/>
        <v>200</v>
      </c>
    </row>
    <row r="49" spans="1:12" x14ac:dyDescent="0.25">
      <c r="A49" s="83">
        <v>6</v>
      </c>
      <c r="B49" s="395" t="s">
        <v>410</v>
      </c>
      <c r="C49" s="396"/>
      <c r="D49" s="397"/>
      <c r="E49" s="420" t="s">
        <v>167</v>
      </c>
      <c r="F49" s="421"/>
      <c r="G49" s="84"/>
      <c r="H49" s="116">
        <v>140</v>
      </c>
      <c r="I49" s="87">
        <f t="shared" si="1"/>
        <v>0</v>
      </c>
    </row>
    <row r="50" spans="1:12" x14ac:dyDescent="0.25">
      <c r="A50" s="83"/>
      <c r="B50" s="395"/>
      <c r="C50" s="396"/>
      <c r="D50" s="397"/>
      <c r="E50" s="91"/>
      <c r="F50" s="58"/>
      <c r="G50" s="58"/>
      <c r="H50" s="74"/>
      <c r="I50" s="87"/>
    </row>
    <row r="51" spans="1:12" x14ac:dyDescent="0.25">
      <c r="A51" s="72"/>
      <c r="B51" s="395"/>
      <c r="C51" s="396"/>
      <c r="D51" s="397"/>
      <c r="F51" s="58"/>
      <c r="G51" s="58"/>
      <c r="H51" s="74"/>
      <c r="I51" s="87"/>
    </row>
    <row r="52" spans="1:12" x14ac:dyDescent="0.25">
      <c r="A52" s="92"/>
      <c r="B52" s="398"/>
      <c r="C52" s="399"/>
      <c r="D52" s="400"/>
      <c r="E52" s="60"/>
      <c r="F52" s="61"/>
      <c r="G52" s="58"/>
      <c r="H52" s="76"/>
      <c r="I52" s="87"/>
    </row>
    <row r="53" spans="1:12" x14ac:dyDescent="0.25">
      <c r="A53" s="422" t="s">
        <v>173</v>
      </c>
      <c r="B53" s="423"/>
      <c r="C53" s="423"/>
      <c r="D53" s="423"/>
      <c r="E53" s="423"/>
      <c r="F53" s="423"/>
      <c r="G53" s="423"/>
      <c r="H53" s="424"/>
      <c r="I53" s="98">
        <f>SUM(I44:I52)</f>
        <v>500</v>
      </c>
    </row>
    <row r="54" spans="1:12" x14ac:dyDescent="0.25">
      <c r="A54" s="401" t="s">
        <v>174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25">
      <c r="A55" s="78" t="s">
        <v>175</v>
      </c>
      <c r="B55" s="404" t="s">
        <v>176</v>
      </c>
      <c r="C55" s="405"/>
      <c r="D55" s="406"/>
      <c r="E55" s="404" t="s">
        <v>177</v>
      </c>
      <c r="F55" s="406"/>
      <c r="G55" s="94" t="s">
        <v>178</v>
      </c>
      <c r="H55" s="94" t="s">
        <v>150</v>
      </c>
      <c r="I55" s="95" t="s">
        <v>151</v>
      </c>
    </row>
    <row r="56" spans="1:12" x14ac:dyDescent="0.25">
      <c r="A56" s="83">
        <v>1</v>
      </c>
      <c r="B56" s="407" t="s">
        <v>458</v>
      </c>
      <c r="C56" s="408"/>
      <c r="D56" s="409"/>
      <c r="E56" s="420">
        <v>1</v>
      </c>
      <c r="F56" s="421"/>
      <c r="G56" s="84">
        <v>81.8</v>
      </c>
      <c r="H56" s="96">
        <v>5</v>
      </c>
      <c r="I56" s="87">
        <f>H56*G56</f>
        <v>409</v>
      </c>
    </row>
    <row r="57" spans="1:12" x14ac:dyDescent="0.25">
      <c r="A57" s="97"/>
      <c r="B57" s="412"/>
      <c r="C57" s="413"/>
      <c r="D57" s="414"/>
      <c r="E57" s="415"/>
      <c r="F57" s="416"/>
      <c r="G57" s="84"/>
      <c r="H57" s="96"/>
      <c r="I57" s="87"/>
    </row>
    <row r="58" spans="1:12" x14ac:dyDescent="0.25">
      <c r="A58" s="422" t="s">
        <v>181</v>
      </c>
      <c r="B58" s="423"/>
      <c r="C58" s="423"/>
      <c r="D58" s="423"/>
      <c r="E58" s="423"/>
      <c r="F58" s="423"/>
      <c r="G58" s="423"/>
      <c r="H58" s="424"/>
      <c r="I58" s="98">
        <f>SUM(I56:I57)</f>
        <v>409</v>
      </c>
    </row>
    <row r="59" spans="1:12" x14ac:dyDescent="0.25">
      <c r="A59" s="99"/>
      <c r="B59" s="100"/>
      <c r="C59" s="100"/>
      <c r="D59" s="100"/>
      <c r="E59" s="100"/>
      <c r="F59" s="101"/>
      <c r="G59" s="102"/>
      <c r="H59" s="102"/>
      <c r="I59" s="103"/>
      <c r="L59" s="55"/>
    </row>
    <row r="60" spans="1:12" x14ac:dyDescent="0.25">
      <c r="A60" s="390"/>
      <c r="B60" s="391"/>
      <c r="C60" s="391"/>
      <c r="D60" s="391"/>
      <c r="E60" s="391"/>
      <c r="F60" s="104"/>
      <c r="G60" s="394" t="s">
        <v>182</v>
      </c>
      <c r="H60" s="391"/>
      <c r="I60" s="105">
        <f>I58+I53+I41</f>
        <v>909</v>
      </c>
    </row>
    <row r="61" spans="1:12" x14ac:dyDescent="0.25">
      <c r="A61" s="390"/>
      <c r="B61" s="391"/>
      <c r="C61" s="391"/>
      <c r="D61" s="391"/>
      <c r="E61" s="391"/>
      <c r="F61" s="58"/>
      <c r="G61" s="106"/>
      <c r="H61" s="107"/>
      <c r="I61" s="108"/>
    </row>
    <row r="62" spans="1:12" ht="15.75" thickBot="1" x14ac:dyDescent="0.3">
      <c r="A62" s="390"/>
      <c r="B62" s="391"/>
      <c r="C62" s="391"/>
      <c r="D62" s="391"/>
      <c r="E62" s="391"/>
      <c r="F62" s="58"/>
      <c r="G62" s="444" t="s">
        <v>183</v>
      </c>
      <c r="H62" s="445"/>
      <c r="I62" s="117">
        <f>I60+I61</f>
        <v>909</v>
      </c>
    </row>
    <row r="63" spans="1:12" ht="16.5" thickTop="1" thickBot="1" x14ac:dyDescent="0.3">
      <c r="A63" s="109"/>
      <c r="B63" s="110"/>
      <c r="C63" s="392"/>
      <c r="D63" s="393"/>
      <c r="E63" s="393"/>
      <c r="F63" s="393"/>
      <c r="G63" s="111"/>
      <c r="H63" s="111"/>
      <c r="I63" s="112"/>
    </row>
    <row r="65" spans="1:2" x14ac:dyDescent="0.25">
      <c r="A65" s="55"/>
      <c r="B65" s="55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M65"/>
  <sheetViews>
    <sheetView topLeftCell="A34" workbookViewId="0">
      <selection activeCell="L41" sqref="A1:XFD104857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 t="e">
        <f>#REF!</f>
        <v>#REF!</v>
      </c>
      <c r="I9" s="442"/>
    </row>
    <row r="10" spans="1:13" x14ac:dyDescent="0.25">
      <c r="A10" s="57" t="s">
        <v>130</v>
      </c>
      <c r="B10" s="55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F11" s="428" t="s">
        <v>133</v>
      </c>
      <c r="G11" s="429"/>
      <c r="H11" s="430" t="e">
        <f>#REF!</f>
        <v>#REF!</v>
      </c>
      <c r="I11" s="431"/>
    </row>
    <row r="12" spans="1:13" x14ac:dyDescent="0.25">
      <c r="A12" s="57" t="s">
        <v>135</v>
      </c>
      <c r="B12" s="55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456</v>
      </c>
      <c r="G15" s="460"/>
      <c r="H15" s="461" t="s">
        <v>459</v>
      </c>
      <c r="I15" s="457"/>
    </row>
    <row r="16" spans="1:13" x14ac:dyDescent="0.25">
      <c r="A16" s="434" t="s">
        <v>381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>
        <f>SUM(G19*H19)</f>
        <v>0</v>
      </c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>
        <f t="shared" ref="I20:I21" si="0">SUM(G20*H20)</f>
        <v>0</v>
      </c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>
        <f t="shared" si="0"/>
        <v>0</v>
      </c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>
        <f>SUM(I19:I21)</f>
        <v>0</v>
      </c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/>
      <c r="B25" s="407"/>
      <c r="C25" s="408"/>
      <c r="D25" s="408"/>
      <c r="E25" s="408"/>
      <c r="F25" s="409"/>
      <c r="G25" s="146"/>
      <c r="H25" s="162"/>
      <c r="I25" s="87"/>
    </row>
    <row r="26" spans="1:11" x14ac:dyDescent="0.25">
      <c r="A26" s="83"/>
      <c r="B26" s="417"/>
      <c r="C26" s="418"/>
      <c r="D26" s="418"/>
      <c r="E26" s="418"/>
      <c r="F26" s="418"/>
      <c r="G26" s="146"/>
      <c r="H26" s="163"/>
      <c r="I26" s="87"/>
    </row>
    <row r="27" spans="1:11" x14ac:dyDescent="0.25">
      <c r="A27" s="83"/>
      <c r="B27" s="417"/>
      <c r="C27" s="418"/>
      <c r="D27" s="418"/>
      <c r="E27" s="418"/>
      <c r="F27" s="418"/>
      <c r="G27" s="146"/>
      <c r="H27" s="163"/>
      <c r="I27" s="87"/>
    </row>
    <row r="28" spans="1:11" x14ac:dyDescent="0.25">
      <c r="A28" s="83"/>
      <c r="B28" s="468"/>
      <c r="C28" s="469"/>
      <c r="D28" s="469"/>
      <c r="E28" s="469"/>
      <c r="F28" s="470"/>
      <c r="G28" s="146"/>
      <c r="H28" s="163"/>
      <c r="I28" s="87"/>
    </row>
    <row r="29" spans="1:11" x14ac:dyDescent="0.25">
      <c r="A29" s="83"/>
      <c r="B29" s="417"/>
      <c r="C29" s="418"/>
      <c r="D29" s="418"/>
      <c r="E29" s="418"/>
      <c r="F29" s="419"/>
      <c r="G29" s="146"/>
      <c r="H29" s="160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60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60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60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60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60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</row>
    <row r="38" spans="1:12" x14ac:dyDescent="0.25">
      <c r="A38" s="83"/>
      <c r="B38" s="458"/>
      <c r="C38" s="459"/>
      <c r="D38" s="459"/>
      <c r="E38" s="459"/>
      <c r="F38" s="459"/>
      <c r="G38" s="146"/>
      <c r="H38" s="147"/>
      <c r="I38" s="87"/>
      <c r="L38" s="88"/>
    </row>
    <row r="39" spans="1:12" x14ac:dyDescent="0.25">
      <c r="A39" s="455" t="s">
        <v>229</v>
      </c>
      <c r="B39" s="423"/>
      <c r="C39" s="423"/>
      <c r="D39" s="423"/>
      <c r="E39" s="423"/>
      <c r="F39" s="423"/>
      <c r="G39" s="423"/>
      <c r="H39" s="424"/>
      <c r="I39" s="141">
        <f>SUM(I25:I38)</f>
        <v>0</v>
      </c>
      <c r="L39" s="88"/>
    </row>
    <row r="40" spans="1:12" x14ac:dyDescent="0.25">
      <c r="A40" s="422" t="s">
        <v>230</v>
      </c>
      <c r="B40" s="423"/>
      <c r="C40" s="423"/>
      <c r="D40" s="423"/>
      <c r="E40" s="423"/>
      <c r="F40" s="423"/>
      <c r="G40" s="423"/>
      <c r="H40" s="424"/>
      <c r="I40" s="142">
        <f>ROUND((I39*0.15),2)</f>
        <v>0</v>
      </c>
      <c r="L40" s="88"/>
    </row>
    <row r="41" spans="1:12" x14ac:dyDescent="0.25">
      <c r="A41" s="422" t="s">
        <v>231</v>
      </c>
      <c r="B41" s="423"/>
      <c r="C41" s="423"/>
      <c r="D41" s="423"/>
      <c r="E41" s="423"/>
      <c r="F41" s="423"/>
      <c r="G41" s="423"/>
      <c r="H41" s="424"/>
      <c r="I41" s="130">
        <f>I39+I40</f>
        <v>0</v>
      </c>
    </row>
    <row r="42" spans="1:12" x14ac:dyDescent="0.25">
      <c r="A42" s="401" t="s">
        <v>163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25">
      <c r="A43" s="78" t="s">
        <v>164</v>
      </c>
      <c r="B43" s="404" t="s">
        <v>165</v>
      </c>
      <c r="C43" s="405"/>
      <c r="D43" s="406"/>
      <c r="E43" s="404" t="s">
        <v>147</v>
      </c>
      <c r="F43" s="406"/>
      <c r="G43" s="80" t="s">
        <v>149</v>
      </c>
      <c r="H43" s="81" t="s">
        <v>150</v>
      </c>
      <c r="I43" s="82" t="s">
        <v>151</v>
      </c>
    </row>
    <row r="44" spans="1:12" x14ac:dyDescent="0.25">
      <c r="A44" s="83">
        <v>1</v>
      </c>
      <c r="B44" s="425" t="s">
        <v>166</v>
      </c>
      <c r="C44" s="426"/>
      <c r="D44" s="427"/>
      <c r="E44" s="410" t="s">
        <v>167</v>
      </c>
      <c r="F44" s="411"/>
      <c r="G44" s="115"/>
      <c r="H44" s="113">
        <v>450</v>
      </c>
      <c r="I44" s="90">
        <f>SUM(G44*H44)</f>
        <v>0</v>
      </c>
    </row>
    <row r="45" spans="1:12" x14ac:dyDescent="0.25">
      <c r="A45" s="83">
        <v>2</v>
      </c>
      <c r="B45" s="395" t="s">
        <v>168</v>
      </c>
      <c r="C45" s="396"/>
      <c r="D45" s="397"/>
      <c r="E45" s="420" t="s">
        <v>167</v>
      </c>
      <c r="F45" s="421"/>
      <c r="G45" s="84"/>
      <c r="H45" s="114">
        <v>350</v>
      </c>
      <c r="I45" s="87">
        <f t="shared" ref="I45:I49" si="1">SUM(G45*H45)</f>
        <v>0</v>
      </c>
    </row>
    <row r="46" spans="1:12" x14ac:dyDescent="0.25">
      <c r="A46" s="83">
        <v>3</v>
      </c>
      <c r="B46" s="395" t="s">
        <v>169</v>
      </c>
      <c r="C46" s="396"/>
      <c r="D46" s="397"/>
      <c r="E46" s="420" t="s">
        <v>167</v>
      </c>
      <c r="F46" s="421"/>
      <c r="G46" s="84">
        <v>2</v>
      </c>
      <c r="H46" s="114">
        <v>300</v>
      </c>
      <c r="I46" s="87">
        <f t="shared" si="1"/>
        <v>600</v>
      </c>
    </row>
    <row r="47" spans="1:12" x14ac:dyDescent="0.25">
      <c r="A47" s="83">
        <v>4</v>
      </c>
      <c r="B47" s="395" t="s">
        <v>170</v>
      </c>
      <c r="C47" s="396"/>
      <c r="D47" s="397"/>
      <c r="E47" s="420" t="s">
        <v>167</v>
      </c>
      <c r="F47" s="421"/>
      <c r="G47" s="84"/>
      <c r="H47" s="114">
        <v>200</v>
      </c>
      <c r="I47" s="87">
        <f t="shared" si="1"/>
        <v>0</v>
      </c>
    </row>
    <row r="48" spans="1:12" x14ac:dyDescent="0.25">
      <c r="A48" s="83">
        <v>5</v>
      </c>
      <c r="B48" s="395" t="s">
        <v>171</v>
      </c>
      <c r="C48" s="396"/>
      <c r="D48" s="397"/>
      <c r="E48" s="420" t="s">
        <v>167</v>
      </c>
      <c r="F48" s="421"/>
      <c r="G48" s="84">
        <v>2</v>
      </c>
      <c r="H48" s="116">
        <v>200</v>
      </c>
      <c r="I48" s="87">
        <f t="shared" si="1"/>
        <v>400</v>
      </c>
    </row>
    <row r="49" spans="1:12" x14ac:dyDescent="0.25">
      <c r="A49" s="83">
        <v>6</v>
      </c>
      <c r="B49" s="395" t="s">
        <v>410</v>
      </c>
      <c r="C49" s="396"/>
      <c r="D49" s="397"/>
      <c r="E49" s="420" t="s">
        <v>167</v>
      </c>
      <c r="F49" s="421"/>
      <c r="G49" s="84"/>
      <c r="H49" s="116">
        <v>140</v>
      </c>
      <c r="I49" s="87">
        <f t="shared" si="1"/>
        <v>0</v>
      </c>
    </row>
    <row r="50" spans="1:12" x14ac:dyDescent="0.25">
      <c r="A50" s="83"/>
      <c r="B50" s="395"/>
      <c r="C50" s="396"/>
      <c r="D50" s="397"/>
      <c r="E50" s="91"/>
      <c r="F50" s="58"/>
      <c r="G50" s="58"/>
      <c r="H50" s="74"/>
      <c r="I50" s="87"/>
    </row>
    <row r="51" spans="1:12" x14ac:dyDescent="0.25">
      <c r="A51" s="72"/>
      <c r="B51" s="395"/>
      <c r="C51" s="396"/>
      <c r="D51" s="397"/>
      <c r="F51" s="58"/>
      <c r="G51" s="58"/>
      <c r="H51" s="74"/>
      <c r="I51" s="87"/>
    </row>
    <row r="52" spans="1:12" x14ac:dyDescent="0.25">
      <c r="A52" s="92"/>
      <c r="B52" s="398"/>
      <c r="C52" s="399"/>
      <c r="D52" s="400"/>
      <c r="E52" s="60"/>
      <c r="F52" s="61"/>
      <c r="G52" s="58"/>
      <c r="H52" s="76"/>
      <c r="I52" s="87"/>
    </row>
    <row r="53" spans="1:12" x14ac:dyDescent="0.25">
      <c r="A53" s="422" t="s">
        <v>173</v>
      </c>
      <c r="B53" s="423"/>
      <c r="C53" s="423"/>
      <c r="D53" s="423"/>
      <c r="E53" s="423"/>
      <c r="F53" s="423"/>
      <c r="G53" s="423"/>
      <c r="H53" s="424"/>
      <c r="I53" s="98">
        <f>SUM(I44:I52)</f>
        <v>1000</v>
      </c>
    </row>
    <row r="54" spans="1:12" x14ac:dyDescent="0.25">
      <c r="A54" s="401" t="s">
        <v>174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25">
      <c r="A55" s="78" t="s">
        <v>175</v>
      </c>
      <c r="B55" s="404" t="s">
        <v>176</v>
      </c>
      <c r="C55" s="405"/>
      <c r="D55" s="406"/>
      <c r="E55" s="404" t="s">
        <v>177</v>
      </c>
      <c r="F55" s="406"/>
      <c r="G55" s="94" t="s">
        <v>178</v>
      </c>
      <c r="H55" s="94" t="s">
        <v>150</v>
      </c>
      <c r="I55" s="95" t="s">
        <v>151</v>
      </c>
    </row>
    <row r="56" spans="1:12" x14ac:dyDescent="0.25">
      <c r="A56" s="83">
        <v>1</v>
      </c>
      <c r="B56" s="407" t="s">
        <v>460</v>
      </c>
      <c r="C56" s="408"/>
      <c r="D56" s="409"/>
      <c r="E56" s="420">
        <v>1</v>
      </c>
      <c r="F56" s="421"/>
      <c r="G56" s="84">
        <v>33.200000000000003</v>
      </c>
      <c r="H56" s="96">
        <v>5</v>
      </c>
      <c r="I56" s="87">
        <f>H56*G56</f>
        <v>166</v>
      </c>
    </row>
    <row r="57" spans="1:12" x14ac:dyDescent="0.25">
      <c r="A57" s="97"/>
      <c r="B57" s="412"/>
      <c r="C57" s="413"/>
      <c r="D57" s="414"/>
      <c r="E57" s="415"/>
      <c r="F57" s="416"/>
      <c r="G57" s="84"/>
      <c r="H57" s="96"/>
      <c r="I57" s="87"/>
    </row>
    <row r="58" spans="1:12" x14ac:dyDescent="0.25">
      <c r="A58" s="422" t="s">
        <v>181</v>
      </c>
      <c r="B58" s="423"/>
      <c r="C58" s="423"/>
      <c r="D58" s="423"/>
      <c r="E58" s="423"/>
      <c r="F58" s="423"/>
      <c r="G58" s="423"/>
      <c r="H58" s="424"/>
      <c r="I58" s="98">
        <f>SUM(I56:I57)</f>
        <v>166</v>
      </c>
    </row>
    <row r="59" spans="1:12" x14ac:dyDescent="0.25">
      <c r="A59" s="99"/>
      <c r="B59" s="100"/>
      <c r="C59" s="100"/>
      <c r="D59" s="100"/>
      <c r="E59" s="100"/>
      <c r="F59" s="101"/>
      <c r="G59" s="102"/>
      <c r="H59" s="102"/>
      <c r="I59" s="103"/>
      <c r="L59" s="55"/>
    </row>
    <row r="60" spans="1:12" x14ac:dyDescent="0.25">
      <c r="A60" s="390"/>
      <c r="B60" s="391"/>
      <c r="C60" s="391"/>
      <c r="D60" s="391"/>
      <c r="E60" s="391"/>
      <c r="F60" s="104"/>
      <c r="G60" s="394" t="s">
        <v>182</v>
      </c>
      <c r="H60" s="391"/>
      <c r="I60" s="105">
        <f>I58+I53+I41</f>
        <v>1166</v>
      </c>
    </row>
    <row r="61" spans="1:12" x14ac:dyDescent="0.25">
      <c r="A61" s="390"/>
      <c r="B61" s="391"/>
      <c r="C61" s="391"/>
      <c r="D61" s="391"/>
      <c r="E61" s="391"/>
      <c r="F61" s="58"/>
      <c r="G61" s="106"/>
      <c r="H61" s="107"/>
      <c r="I61" s="108"/>
    </row>
    <row r="62" spans="1:12" ht="15.75" thickBot="1" x14ac:dyDescent="0.3">
      <c r="A62" s="390"/>
      <c r="B62" s="391"/>
      <c r="C62" s="391"/>
      <c r="D62" s="391"/>
      <c r="E62" s="391"/>
      <c r="F62" s="58"/>
      <c r="G62" s="444" t="s">
        <v>183</v>
      </c>
      <c r="H62" s="445"/>
      <c r="I62" s="117">
        <f>I60+I61</f>
        <v>1166</v>
      </c>
    </row>
    <row r="63" spans="1:12" ht="16.5" thickTop="1" thickBot="1" x14ac:dyDescent="0.3">
      <c r="A63" s="109"/>
      <c r="B63" s="110"/>
      <c r="C63" s="392"/>
      <c r="D63" s="393"/>
      <c r="E63" s="393"/>
      <c r="F63" s="393"/>
      <c r="G63" s="111"/>
      <c r="H63" s="111"/>
      <c r="I63" s="112"/>
    </row>
    <row r="65" spans="1:2" x14ac:dyDescent="0.25">
      <c r="A65" s="55"/>
      <c r="B65" s="55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M65"/>
  <sheetViews>
    <sheetView topLeftCell="A37" workbookViewId="0">
      <selection activeCell="L41" sqref="A1:XFD104857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 t="e">
        <f>#REF!</f>
        <v>#REF!</v>
      </c>
      <c r="I9" s="442"/>
    </row>
    <row r="10" spans="1:13" x14ac:dyDescent="0.25">
      <c r="A10" s="57" t="s">
        <v>130</v>
      </c>
      <c r="B10" s="55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F11" s="428" t="s">
        <v>133</v>
      </c>
      <c r="G11" s="429"/>
      <c r="H11" s="430" t="e">
        <f>#REF!</f>
        <v>#REF!</v>
      </c>
      <c r="I11" s="431"/>
    </row>
    <row r="12" spans="1:13" x14ac:dyDescent="0.25">
      <c r="A12" s="57" t="s">
        <v>135</v>
      </c>
      <c r="B12" s="55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456</v>
      </c>
      <c r="G15" s="460"/>
      <c r="H15" s="461" t="s">
        <v>461</v>
      </c>
      <c r="I15" s="457"/>
    </row>
    <row r="16" spans="1:13" x14ac:dyDescent="0.25">
      <c r="A16" s="434" t="s">
        <v>462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>
        <f>SUM(G19*H19)</f>
        <v>0</v>
      </c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>
        <f t="shared" ref="I20:I21" si="0">SUM(G20*H20)</f>
        <v>0</v>
      </c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>
        <f t="shared" si="0"/>
        <v>0</v>
      </c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>
        <f>SUM(I19:I21)</f>
        <v>0</v>
      </c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>
        <v>1</v>
      </c>
      <c r="B25" s="407" t="s">
        <v>463</v>
      </c>
      <c r="C25" s="408"/>
      <c r="D25" s="408"/>
      <c r="E25" s="408"/>
      <c r="F25" s="409"/>
      <c r="G25" s="146">
        <v>1</v>
      </c>
      <c r="H25" s="162">
        <v>963.9</v>
      </c>
      <c r="I25" s="87">
        <f>H25*G25</f>
        <v>963.9</v>
      </c>
    </row>
    <row r="26" spans="1:11" x14ac:dyDescent="0.25">
      <c r="A26" s="83"/>
      <c r="B26" s="417"/>
      <c r="C26" s="418"/>
      <c r="D26" s="418"/>
      <c r="E26" s="418"/>
      <c r="F26" s="418"/>
      <c r="G26" s="146"/>
      <c r="H26" s="163"/>
      <c r="I26" s="87"/>
    </row>
    <row r="27" spans="1:11" x14ac:dyDescent="0.25">
      <c r="A27" s="83"/>
      <c r="B27" s="417"/>
      <c r="C27" s="418"/>
      <c r="D27" s="418"/>
      <c r="E27" s="418"/>
      <c r="F27" s="418"/>
      <c r="G27" s="146"/>
      <c r="H27" s="163"/>
      <c r="I27" s="87"/>
    </row>
    <row r="28" spans="1:11" x14ac:dyDescent="0.25">
      <c r="A28" s="83"/>
      <c r="B28" s="468"/>
      <c r="C28" s="469"/>
      <c r="D28" s="469"/>
      <c r="E28" s="469"/>
      <c r="F28" s="470"/>
      <c r="G28" s="146"/>
      <c r="H28" s="163"/>
      <c r="I28" s="87"/>
    </row>
    <row r="29" spans="1:11" x14ac:dyDescent="0.25">
      <c r="A29" s="83"/>
      <c r="B29" s="417"/>
      <c r="C29" s="418"/>
      <c r="D29" s="418"/>
      <c r="E29" s="418"/>
      <c r="F29" s="419"/>
      <c r="G29" s="146"/>
      <c r="H29" s="160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60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60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60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60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60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</row>
    <row r="38" spans="1:12" x14ac:dyDescent="0.25">
      <c r="A38" s="83"/>
      <c r="B38" s="458"/>
      <c r="C38" s="459"/>
      <c r="D38" s="459"/>
      <c r="E38" s="459"/>
      <c r="F38" s="459"/>
      <c r="G38" s="146"/>
      <c r="H38" s="147"/>
      <c r="I38" s="87"/>
      <c r="L38" s="88"/>
    </row>
    <row r="39" spans="1:12" x14ac:dyDescent="0.25">
      <c r="A39" s="455" t="s">
        <v>229</v>
      </c>
      <c r="B39" s="423"/>
      <c r="C39" s="423"/>
      <c r="D39" s="423"/>
      <c r="E39" s="423"/>
      <c r="F39" s="423"/>
      <c r="G39" s="423"/>
      <c r="H39" s="424"/>
      <c r="I39" s="141">
        <f>SUM(I25:I38)</f>
        <v>963.9</v>
      </c>
      <c r="L39" s="88"/>
    </row>
    <row r="40" spans="1:12" x14ac:dyDescent="0.25">
      <c r="A40" s="422" t="s">
        <v>230</v>
      </c>
      <c r="B40" s="423"/>
      <c r="C40" s="423"/>
      <c r="D40" s="423"/>
      <c r="E40" s="423"/>
      <c r="F40" s="423"/>
      <c r="G40" s="423"/>
      <c r="H40" s="424"/>
      <c r="I40" s="142">
        <f>ROUND((I39*0.15),2)</f>
        <v>144.59</v>
      </c>
      <c r="L40" s="88"/>
    </row>
    <row r="41" spans="1:12" x14ac:dyDescent="0.25">
      <c r="A41" s="422" t="s">
        <v>231</v>
      </c>
      <c r="B41" s="423"/>
      <c r="C41" s="423"/>
      <c r="D41" s="423"/>
      <c r="E41" s="423"/>
      <c r="F41" s="423"/>
      <c r="G41" s="423"/>
      <c r="H41" s="424"/>
      <c r="I41" s="130">
        <f>I39+I40</f>
        <v>1108.49</v>
      </c>
    </row>
    <row r="42" spans="1:12" x14ac:dyDescent="0.25">
      <c r="A42" s="401" t="s">
        <v>163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25">
      <c r="A43" s="78" t="s">
        <v>164</v>
      </c>
      <c r="B43" s="404" t="s">
        <v>165</v>
      </c>
      <c r="C43" s="405"/>
      <c r="D43" s="406"/>
      <c r="E43" s="404" t="s">
        <v>147</v>
      </c>
      <c r="F43" s="406"/>
      <c r="G43" s="80" t="s">
        <v>149</v>
      </c>
      <c r="H43" s="81" t="s">
        <v>150</v>
      </c>
      <c r="I43" s="82" t="s">
        <v>151</v>
      </c>
    </row>
    <row r="44" spans="1:12" x14ac:dyDescent="0.25">
      <c r="A44" s="83">
        <v>1</v>
      </c>
      <c r="B44" s="425" t="s">
        <v>166</v>
      </c>
      <c r="C44" s="426"/>
      <c r="D44" s="427"/>
      <c r="E44" s="410" t="s">
        <v>167</v>
      </c>
      <c r="F44" s="411"/>
      <c r="G44" s="115"/>
      <c r="H44" s="113">
        <v>450</v>
      </c>
      <c r="I44" s="90">
        <f>SUM(G44*H44)</f>
        <v>0</v>
      </c>
    </row>
    <row r="45" spans="1:12" x14ac:dyDescent="0.25">
      <c r="A45" s="83">
        <v>2</v>
      </c>
      <c r="B45" s="395" t="s">
        <v>168</v>
      </c>
      <c r="C45" s="396"/>
      <c r="D45" s="397"/>
      <c r="E45" s="420" t="s">
        <v>167</v>
      </c>
      <c r="F45" s="421"/>
      <c r="G45" s="84"/>
      <c r="H45" s="114">
        <v>350</v>
      </c>
      <c r="I45" s="87">
        <f t="shared" ref="I45:I49" si="1">SUM(G45*H45)</f>
        <v>0</v>
      </c>
    </row>
    <row r="46" spans="1:12" x14ac:dyDescent="0.25">
      <c r="A46" s="83">
        <v>3</v>
      </c>
      <c r="B46" s="395" t="s">
        <v>169</v>
      </c>
      <c r="C46" s="396"/>
      <c r="D46" s="397"/>
      <c r="E46" s="420" t="s">
        <v>167</v>
      </c>
      <c r="F46" s="421"/>
      <c r="G46" s="84">
        <v>1</v>
      </c>
      <c r="H46" s="114">
        <v>300</v>
      </c>
      <c r="I46" s="87">
        <f t="shared" si="1"/>
        <v>300</v>
      </c>
    </row>
    <row r="47" spans="1:12" x14ac:dyDescent="0.25">
      <c r="A47" s="83">
        <v>4</v>
      </c>
      <c r="B47" s="395" t="s">
        <v>170</v>
      </c>
      <c r="C47" s="396"/>
      <c r="D47" s="397"/>
      <c r="E47" s="420" t="s">
        <v>167</v>
      </c>
      <c r="F47" s="421"/>
      <c r="G47" s="84"/>
      <c r="H47" s="114">
        <v>200</v>
      </c>
      <c r="I47" s="87">
        <f t="shared" si="1"/>
        <v>0</v>
      </c>
    </row>
    <row r="48" spans="1:12" x14ac:dyDescent="0.25">
      <c r="A48" s="83">
        <v>5</v>
      </c>
      <c r="B48" s="395" t="s">
        <v>171</v>
      </c>
      <c r="C48" s="396"/>
      <c r="D48" s="397"/>
      <c r="E48" s="420" t="s">
        <v>167</v>
      </c>
      <c r="F48" s="421"/>
      <c r="G48" s="84">
        <v>1</v>
      </c>
      <c r="H48" s="116">
        <v>200</v>
      </c>
      <c r="I48" s="87">
        <f t="shared" si="1"/>
        <v>200</v>
      </c>
    </row>
    <row r="49" spans="1:12" x14ac:dyDescent="0.25">
      <c r="A49" s="83">
        <v>6</v>
      </c>
      <c r="B49" s="395" t="s">
        <v>410</v>
      </c>
      <c r="C49" s="396"/>
      <c r="D49" s="397"/>
      <c r="E49" s="420" t="s">
        <v>167</v>
      </c>
      <c r="F49" s="421"/>
      <c r="G49" s="84"/>
      <c r="H49" s="116">
        <v>140</v>
      </c>
      <c r="I49" s="87">
        <f t="shared" si="1"/>
        <v>0</v>
      </c>
    </row>
    <row r="50" spans="1:12" x14ac:dyDescent="0.25">
      <c r="A50" s="83"/>
      <c r="B50" s="395"/>
      <c r="C50" s="396"/>
      <c r="D50" s="397"/>
      <c r="E50" s="91"/>
      <c r="F50" s="58"/>
      <c r="G50" s="58"/>
      <c r="H50" s="74"/>
      <c r="I50" s="87"/>
    </row>
    <row r="51" spans="1:12" x14ac:dyDescent="0.25">
      <c r="A51" s="72"/>
      <c r="B51" s="395"/>
      <c r="C51" s="396"/>
      <c r="D51" s="397"/>
      <c r="F51" s="58"/>
      <c r="G51" s="58"/>
      <c r="H51" s="74"/>
      <c r="I51" s="87"/>
    </row>
    <row r="52" spans="1:12" x14ac:dyDescent="0.25">
      <c r="A52" s="92"/>
      <c r="B52" s="398"/>
      <c r="C52" s="399"/>
      <c r="D52" s="400"/>
      <c r="E52" s="60"/>
      <c r="F52" s="61"/>
      <c r="G52" s="58"/>
      <c r="H52" s="76"/>
      <c r="I52" s="87"/>
    </row>
    <row r="53" spans="1:12" x14ac:dyDescent="0.25">
      <c r="A53" s="422" t="s">
        <v>173</v>
      </c>
      <c r="B53" s="423"/>
      <c r="C53" s="423"/>
      <c r="D53" s="423"/>
      <c r="E53" s="423"/>
      <c r="F53" s="423"/>
      <c r="G53" s="423"/>
      <c r="H53" s="424"/>
      <c r="I53" s="98">
        <f>SUM(I44:I52)</f>
        <v>500</v>
      </c>
    </row>
    <row r="54" spans="1:12" x14ac:dyDescent="0.25">
      <c r="A54" s="401" t="s">
        <v>174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25">
      <c r="A55" s="78" t="s">
        <v>175</v>
      </c>
      <c r="B55" s="404" t="s">
        <v>176</v>
      </c>
      <c r="C55" s="405"/>
      <c r="D55" s="406"/>
      <c r="E55" s="404" t="s">
        <v>177</v>
      </c>
      <c r="F55" s="406"/>
      <c r="G55" s="94" t="s">
        <v>178</v>
      </c>
      <c r="H55" s="94" t="s">
        <v>150</v>
      </c>
      <c r="I55" s="95" t="s">
        <v>151</v>
      </c>
    </row>
    <row r="56" spans="1:12" x14ac:dyDescent="0.25">
      <c r="A56" s="83">
        <v>1</v>
      </c>
      <c r="B56" s="407" t="s">
        <v>464</v>
      </c>
      <c r="C56" s="408"/>
      <c r="D56" s="409"/>
      <c r="E56" s="420">
        <v>1</v>
      </c>
      <c r="F56" s="421"/>
      <c r="G56" s="84">
        <v>84.2</v>
      </c>
      <c r="H56" s="96">
        <v>5</v>
      </c>
      <c r="I56" s="87">
        <f>H56*G56</f>
        <v>421</v>
      </c>
    </row>
    <row r="57" spans="1:12" x14ac:dyDescent="0.25">
      <c r="A57" s="97"/>
      <c r="B57" s="412"/>
      <c r="C57" s="413"/>
      <c r="D57" s="414"/>
      <c r="E57" s="415"/>
      <c r="F57" s="416"/>
      <c r="G57" s="84"/>
      <c r="H57" s="96"/>
      <c r="I57" s="87"/>
    </row>
    <row r="58" spans="1:12" x14ac:dyDescent="0.25">
      <c r="A58" s="422" t="s">
        <v>181</v>
      </c>
      <c r="B58" s="423"/>
      <c r="C58" s="423"/>
      <c r="D58" s="423"/>
      <c r="E58" s="423"/>
      <c r="F58" s="423"/>
      <c r="G58" s="423"/>
      <c r="H58" s="424"/>
      <c r="I58" s="98">
        <f>SUM(I56:I57)</f>
        <v>421</v>
      </c>
    </row>
    <row r="59" spans="1:12" x14ac:dyDescent="0.25">
      <c r="A59" s="99"/>
      <c r="B59" s="100"/>
      <c r="C59" s="100"/>
      <c r="D59" s="100"/>
      <c r="E59" s="100"/>
      <c r="F59" s="101"/>
      <c r="G59" s="102"/>
      <c r="H59" s="102"/>
      <c r="I59" s="103"/>
      <c r="L59" s="55"/>
    </row>
    <row r="60" spans="1:12" x14ac:dyDescent="0.25">
      <c r="A60" s="390"/>
      <c r="B60" s="391"/>
      <c r="C60" s="391"/>
      <c r="D60" s="391"/>
      <c r="E60" s="391"/>
      <c r="F60" s="104"/>
      <c r="G60" s="394" t="s">
        <v>182</v>
      </c>
      <c r="H60" s="391"/>
      <c r="I60" s="105">
        <f>I58+I53+I41</f>
        <v>2029.49</v>
      </c>
    </row>
    <row r="61" spans="1:12" x14ac:dyDescent="0.25">
      <c r="A61" s="390"/>
      <c r="B61" s="391"/>
      <c r="C61" s="391"/>
      <c r="D61" s="391"/>
      <c r="E61" s="391"/>
      <c r="F61" s="58"/>
      <c r="G61" s="106"/>
      <c r="H61" s="107"/>
      <c r="I61" s="108"/>
    </row>
    <row r="62" spans="1:12" ht="15.75" thickBot="1" x14ac:dyDescent="0.3">
      <c r="A62" s="390"/>
      <c r="B62" s="391"/>
      <c r="C62" s="391"/>
      <c r="D62" s="391"/>
      <c r="E62" s="391"/>
      <c r="F62" s="58"/>
      <c r="G62" s="444" t="s">
        <v>183</v>
      </c>
      <c r="H62" s="445"/>
      <c r="I62" s="117">
        <f>I60+I61</f>
        <v>2029.49</v>
      </c>
    </row>
    <row r="63" spans="1:12" ht="16.5" thickTop="1" thickBot="1" x14ac:dyDescent="0.3">
      <c r="A63" s="109"/>
      <c r="B63" s="110"/>
      <c r="C63" s="392"/>
      <c r="D63" s="393"/>
      <c r="E63" s="393"/>
      <c r="F63" s="393"/>
      <c r="G63" s="111"/>
      <c r="H63" s="111"/>
      <c r="I63" s="112"/>
    </row>
    <row r="65" spans="1:2" x14ac:dyDescent="0.25">
      <c r="A65" s="55"/>
      <c r="B65" s="55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tabColor rgb="FF92D050"/>
  </sheetPr>
  <dimension ref="A1:M65"/>
  <sheetViews>
    <sheetView view="pageBreakPreview" topLeftCell="A6" zoomScale="60" zoomScaleNormal="100" workbookViewId="0">
      <selection activeCell="A25" sqref="A25:I39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0" max="12" width="9.140625" customWidth="1"/>
    <col min="13" max="13" width="5.140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 t="e">
        <f>#REF!</f>
        <v>#REF!</v>
      </c>
      <c r="I9" s="442"/>
    </row>
    <row r="10" spans="1:13" x14ac:dyDescent="0.25">
      <c r="A10" s="57" t="s">
        <v>130</v>
      </c>
      <c r="B10" s="55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F11" s="428" t="s">
        <v>133</v>
      </c>
      <c r="G11" s="429"/>
      <c r="H11" s="430" t="e">
        <f>#REF!</f>
        <v>#REF!</v>
      </c>
      <c r="I11" s="431"/>
    </row>
    <row r="12" spans="1:13" x14ac:dyDescent="0.25">
      <c r="A12" s="57" t="s">
        <v>135</v>
      </c>
      <c r="B12" s="55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456</v>
      </c>
      <c r="G15" s="460"/>
      <c r="H15" s="461" t="s">
        <v>465</v>
      </c>
      <c r="I15" s="457"/>
    </row>
    <row r="16" spans="1:13" x14ac:dyDescent="0.25">
      <c r="A16" s="434" t="s">
        <v>466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>
        <f>SUM(G19*H19)</f>
        <v>0</v>
      </c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>
        <f t="shared" ref="I20:I21" si="0">SUM(G20*H20)</f>
        <v>0</v>
      </c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>
        <f t="shared" si="0"/>
        <v>0</v>
      </c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>
        <f>SUM(I19:I21)</f>
        <v>0</v>
      </c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164">
        <v>1</v>
      </c>
      <c r="B25" s="476" t="s">
        <v>467</v>
      </c>
      <c r="C25" s="477"/>
      <c r="D25" s="477"/>
      <c r="E25" s="477"/>
      <c r="F25" s="478"/>
      <c r="G25" s="165">
        <v>2</v>
      </c>
      <c r="H25" s="166">
        <v>3728.09</v>
      </c>
      <c r="I25" s="167">
        <f>H25*G25</f>
        <v>7456.18</v>
      </c>
    </row>
    <row r="26" spans="1:11" x14ac:dyDescent="0.25">
      <c r="A26" s="164">
        <v>2</v>
      </c>
      <c r="B26" s="479" t="s">
        <v>468</v>
      </c>
      <c r="C26" s="480"/>
      <c r="D26" s="480"/>
      <c r="E26" s="480"/>
      <c r="F26" s="481"/>
      <c r="G26" s="165">
        <v>2</v>
      </c>
      <c r="H26" s="168">
        <v>2439.13</v>
      </c>
      <c r="I26" s="167">
        <f>H26*G26</f>
        <v>4878.26</v>
      </c>
    </row>
    <row r="27" spans="1:11" x14ac:dyDescent="0.25">
      <c r="A27" s="164">
        <v>3</v>
      </c>
      <c r="B27" s="479" t="s">
        <v>468</v>
      </c>
      <c r="C27" s="480"/>
      <c r="D27" s="480"/>
      <c r="E27" s="480"/>
      <c r="F27" s="481"/>
      <c r="G27" s="165">
        <v>2</v>
      </c>
      <c r="H27" s="168">
        <v>2439.13</v>
      </c>
      <c r="I27" s="167">
        <f>H27*G27</f>
        <v>4878.26</v>
      </c>
    </row>
    <row r="28" spans="1:11" x14ac:dyDescent="0.25">
      <c r="A28" s="164">
        <v>4</v>
      </c>
      <c r="B28" s="479" t="s">
        <v>468</v>
      </c>
      <c r="C28" s="480"/>
      <c r="D28" s="480"/>
      <c r="E28" s="480"/>
      <c r="F28" s="481"/>
      <c r="G28" s="165">
        <v>2</v>
      </c>
      <c r="H28" s="168">
        <v>2439.13</v>
      </c>
      <c r="I28" s="167">
        <f>H28*G28</f>
        <v>4878.26</v>
      </c>
    </row>
    <row r="29" spans="1:11" x14ac:dyDescent="0.25">
      <c r="A29" s="164">
        <v>5</v>
      </c>
      <c r="B29" s="479" t="s">
        <v>469</v>
      </c>
      <c r="C29" s="480"/>
      <c r="D29" s="480"/>
      <c r="E29" s="480"/>
      <c r="F29" s="481"/>
      <c r="G29" s="165">
        <v>8</v>
      </c>
      <c r="H29" s="168">
        <v>-230</v>
      </c>
      <c r="I29" s="167">
        <f>H29*G29</f>
        <v>-1840</v>
      </c>
    </row>
    <row r="30" spans="1:11" x14ac:dyDescent="0.25">
      <c r="A30" s="164"/>
      <c r="B30" s="471"/>
      <c r="C30" s="472"/>
      <c r="D30" s="472"/>
      <c r="E30" s="472"/>
      <c r="F30" s="472"/>
      <c r="G30" s="165"/>
      <c r="H30" s="168"/>
      <c r="I30" s="167"/>
    </row>
    <row r="31" spans="1:11" x14ac:dyDescent="0.25">
      <c r="A31" s="164"/>
      <c r="B31" s="471"/>
      <c r="C31" s="472"/>
      <c r="D31" s="472"/>
      <c r="E31" s="472"/>
      <c r="F31" s="472"/>
      <c r="G31" s="165"/>
      <c r="H31" s="168"/>
      <c r="I31" s="167"/>
    </row>
    <row r="32" spans="1:11" x14ac:dyDescent="0.25">
      <c r="A32" s="164"/>
      <c r="B32" s="471"/>
      <c r="C32" s="472"/>
      <c r="D32" s="472"/>
      <c r="E32" s="472"/>
      <c r="F32" s="472"/>
      <c r="G32" s="165"/>
      <c r="H32" s="169"/>
      <c r="I32" s="167"/>
    </row>
    <row r="33" spans="1:12" x14ac:dyDescent="0.25">
      <c r="A33" s="164"/>
      <c r="B33" s="471"/>
      <c r="C33" s="472"/>
      <c r="D33" s="472"/>
      <c r="E33" s="472"/>
      <c r="F33" s="472"/>
      <c r="G33" s="165"/>
      <c r="H33" s="169"/>
      <c r="I33" s="167"/>
    </row>
    <row r="34" spans="1:12" x14ac:dyDescent="0.25">
      <c r="A34" s="164"/>
      <c r="B34" s="471"/>
      <c r="C34" s="472"/>
      <c r="D34" s="472"/>
      <c r="E34" s="472"/>
      <c r="F34" s="472"/>
      <c r="G34" s="165"/>
      <c r="H34" s="169"/>
      <c r="I34" s="167"/>
    </row>
    <row r="35" spans="1:12" x14ac:dyDescent="0.25">
      <c r="A35" s="164"/>
      <c r="B35" s="471"/>
      <c r="C35" s="472"/>
      <c r="D35" s="472"/>
      <c r="E35" s="472"/>
      <c r="F35" s="472"/>
      <c r="G35" s="165"/>
      <c r="H35" s="170"/>
      <c r="I35" s="167"/>
    </row>
    <row r="36" spans="1:12" x14ac:dyDescent="0.25">
      <c r="A36" s="164"/>
      <c r="B36" s="471"/>
      <c r="C36" s="472"/>
      <c r="D36" s="472"/>
      <c r="E36" s="472"/>
      <c r="F36" s="472"/>
      <c r="G36" s="165"/>
      <c r="H36" s="170"/>
      <c r="I36" s="167"/>
    </row>
    <row r="37" spans="1:12" x14ac:dyDescent="0.25">
      <c r="A37" s="164"/>
      <c r="B37" s="471"/>
      <c r="C37" s="472"/>
      <c r="D37" s="472"/>
      <c r="E37" s="472"/>
      <c r="F37" s="472"/>
      <c r="G37" s="165"/>
      <c r="H37" s="170"/>
      <c r="I37" s="167"/>
    </row>
    <row r="38" spans="1:12" x14ac:dyDescent="0.25">
      <c r="A38" s="164"/>
      <c r="B38" s="471"/>
      <c r="C38" s="472"/>
      <c r="D38" s="472"/>
      <c r="E38" s="472"/>
      <c r="F38" s="472"/>
      <c r="G38" s="165"/>
      <c r="H38" s="170"/>
      <c r="I38" s="167"/>
      <c r="L38" s="88"/>
    </row>
    <row r="39" spans="1:12" x14ac:dyDescent="0.25">
      <c r="A39" s="473" t="s">
        <v>229</v>
      </c>
      <c r="B39" s="474"/>
      <c r="C39" s="474"/>
      <c r="D39" s="474"/>
      <c r="E39" s="474"/>
      <c r="F39" s="474"/>
      <c r="G39" s="474"/>
      <c r="H39" s="475"/>
      <c r="I39" s="171">
        <f>SUM(I25:I38)</f>
        <v>20250.96</v>
      </c>
      <c r="L39" s="88"/>
    </row>
    <row r="40" spans="1:12" x14ac:dyDescent="0.25">
      <c r="A40" s="422" t="s">
        <v>230</v>
      </c>
      <c r="B40" s="423"/>
      <c r="C40" s="423"/>
      <c r="D40" s="423"/>
      <c r="E40" s="423"/>
      <c r="F40" s="423"/>
      <c r="G40" s="423"/>
      <c r="H40" s="424"/>
      <c r="I40" s="142">
        <f>ROUND((I39*0.15),2)</f>
        <v>3037.64</v>
      </c>
      <c r="L40" s="88"/>
    </row>
    <row r="41" spans="1:12" x14ac:dyDescent="0.25">
      <c r="A41" s="422" t="s">
        <v>231</v>
      </c>
      <c r="B41" s="423"/>
      <c r="C41" s="423"/>
      <c r="D41" s="423"/>
      <c r="E41" s="423"/>
      <c r="F41" s="423"/>
      <c r="G41" s="423"/>
      <c r="H41" s="424"/>
      <c r="I41" s="130">
        <f>I39+I40</f>
        <v>23288.6</v>
      </c>
    </row>
    <row r="42" spans="1:12" x14ac:dyDescent="0.25">
      <c r="A42" s="401" t="s">
        <v>163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25">
      <c r="A43" s="78" t="s">
        <v>164</v>
      </c>
      <c r="B43" s="404" t="s">
        <v>165</v>
      </c>
      <c r="C43" s="405"/>
      <c r="D43" s="406"/>
      <c r="E43" s="404" t="s">
        <v>147</v>
      </c>
      <c r="F43" s="406"/>
      <c r="G43" s="80" t="s">
        <v>149</v>
      </c>
      <c r="H43" s="81" t="s">
        <v>150</v>
      </c>
      <c r="I43" s="82" t="s">
        <v>151</v>
      </c>
    </row>
    <row r="44" spans="1:12" x14ac:dyDescent="0.25">
      <c r="A44" s="83">
        <v>1</v>
      </c>
      <c r="B44" s="425" t="s">
        <v>166</v>
      </c>
      <c r="C44" s="426"/>
      <c r="D44" s="427"/>
      <c r="E44" s="410" t="s">
        <v>167</v>
      </c>
      <c r="F44" s="411"/>
      <c r="G44" s="115"/>
      <c r="H44" s="113">
        <v>450</v>
      </c>
      <c r="I44" s="90">
        <f>SUM(G44*H44)</f>
        <v>0</v>
      </c>
    </row>
    <row r="45" spans="1:12" x14ac:dyDescent="0.25">
      <c r="A45" s="83">
        <v>2</v>
      </c>
      <c r="B45" s="395" t="s">
        <v>168</v>
      </c>
      <c r="C45" s="396"/>
      <c r="D45" s="397"/>
      <c r="E45" s="420" t="s">
        <v>167</v>
      </c>
      <c r="F45" s="421"/>
      <c r="G45" s="84"/>
      <c r="H45" s="114">
        <v>350</v>
      </c>
      <c r="I45" s="87">
        <f t="shared" ref="I45:I49" si="1">SUM(G45*H45)</f>
        <v>0</v>
      </c>
    </row>
    <row r="46" spans="1:12" x14ac:dyDescent="0.25">
      <c r="A46" s="83">
        <v>3</v>
      </c>
      <c r="B46" s="395" t="s">
        <v>169</v>
      </c>
      <c r="C46" s="396"/>
      <c r="D46" s="397"/>
      <c r="E46" s="420" t="s">
        <v>167</v>
      </c>
      <c r="F46" s="421"/>
      <c r="G46" s="84">
        <v>1.5</v>
      </c>
      <c r="H46" s="114">
        <v>300</v>
      </c>
      <c r="I46" s="87">
        <f t="shared" si="1"/>
        <v>450</v>
      </c>
    </row>
    <row r="47" spans="1:12" x14ac:dyDescent="0.25">
      <c r="A47" s="83">
        <v>4</v>
      </c>
      <c r="B47" s="395" t="s">
        <v>170</v>
      </c>
      <c r="C47" s="396"/>
      <c r="D47" s="397"/>
      <c r="E47" s="420" t="s">
        <v>167</v>
      </c>
      <c r="F47" s="421"/>
      <c r="G47" s="84"/>
      <c r="H47" s="114">
        <v>200</v>
      </c>
      <c r="I47" s="87">
        <f t="shared" si="1"/>
        <v>0</v>
      </c>
    </row>
    <row r="48" spans="1:12" x14ac:dyDescent="0.25">
      <c r="A48" s="83">
        <v>5</v>
      </c>
      <c r="B48" s="395" t="s">
        <v>171</v>
      </c>
      <c r="C48" s="396"/>
      <c r="D48" s="397"/>
      <c r="E48" s="420" t="s">
        <v>167</v>
      </c>
      <c r="F48" s="421"/>
      <c r="G48" s="84">
        <v>1.5</v>
      </c>
      <c r="H48" s="116">
        <v>200</v>
      </c>
      <c r="I48" s="87">
        <f t="shared" si="1"/>
        <v>300</v>
      </c>
    </row>
    <row r="49" spans="1:12" x14ac:dyDescent="0.25">
      <c r="A49" s="83">
        <v>6</v>
      </c>
      <c r="B49" s="395" t="s">
        <v>394</v>
      </c>
      <c r="C49" s="396"/>
      <c r="D49" s="397"/>
      <c r="E49" s="420" t="s">
        <v>167</v>
      </c>
      <c r="F49" s="421"/>
      <c r="G49" s="84"/>
      <c r="H49" s="116">
        <v>140</v>
      </c>
      <c r="I49" s="87">
        <f t="shared" si="1"/>
        <v>0</v>
      </c>
    </row>
    <row r="50" spans="1:12" x14ac:dyDescent="0.25">
      <c r="A50" s="83"/>
      <c r="B50" s="395"/>
      <c r="C50" s="396"/>
      <c r="D50" s="397"/>
      <c r="E50" s="91"/>
      <c r="F50" s="58"/>
      <c r="G50" s="58"/>
      <c r="H50" s="74"/>
      <c r="I50" s="87"/>
    </row>
    <row r="51" spans="1:12" x14ac:dyDescent="0.25">
      <c r="A51" s="72"/>
      <c r="B51" s="395"/>
      <c r="C51" s="396"/>
      <c r="D51" s="397"/>
      <c r="F51" s="58"/>
      <c r="G51" s="58"/>
      <c r="H51" s="74"/>
      <c r="I51" s="87"/>
    </row>
    <row r="52" spans="1:12" x14ac:dyDescent="0.25">
      <c r="A52" s="92"/>
      <c r="B52" s="398"/>
      <c r="C52" s="399"/>
      <c r="D52" s="400"/>
      <c r="E52" s="60"/>
      <c r="F52" s="61"/>
      <c r="G52" s="58"/>
      <c r="H52" s="76"/>
      <c r="I52" s="87"/>
    </row>
    <row r="53" spans="1:12" x14ac:dyDescent="0.25">
      <c r="A53" s="422" t="s">
        <v>173</v>
      </c>
      <c r="B53" s="423"/>
      <c r="C53" s="423"/>
      <c r="D53" s="423"/>
      <c r="E53" s="423"/>
      <c r="F53" s="423"/>
      <c r="G53" s="423"/>
      <c r="H53" s="424"/>
      <c r="I53" s="98">
        <f>SUM(I44:I52)</f>
        <v>750</v>
      </c>
    </row>
    <row r="54" spans="1:12" x14ac:dyDescent="0.25">
      <c r="A54" s="401" t="s">
        <v>174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25">
      <c r="A55" s="78" t="s">
        <v>175</v>
      </c>
      <c r="B55" s="404" t="s">
        <v>176</v>
      </c>
      <c r="C55" s="405"/>
      <c r="D55" s="406"/>
      <c r="E55" s="404" t="s">
        <v>177</v>
      </c>
      <c r="F55" s="406"/>
      <c r="G55" s="94" t="s">
        <v>178</v>
      </c>
      <c r="H55" s="94" t="s">
        <v>150</v>
      </c>
      <c r="I55" s="95" t="s">
        <v>151</v>
      </c>
    </row>
    <row r="56" spans="1:12" x14ac:dyDescent="0.25">
      <c r="A56" s="83">
        <v>1</v>
      </c>
      <c r="B56" s="407" t="s">
        <v>470</v>
      </c>
      <c r="C56" s="408"/>
      <c r="D56" s="409"/>
      <c r="E56" s="420">
        <v>2</v>
      </c>
      <c r="F56" s="421"/>
      <c r="G56" s="84">
        <v>66.400000000000006</v>
      </c>
      <c r="H56" s="96">
        <v>5</v>
      </c>
      <c r="I56" s="87">
        <f>H56*G56</f>
        <v>332</v>
      </c>
    </row>
    <row r="57" spans="1:12" x14ac:dyDescent="0.25">
      <c r="A57" s="97"/>
      <c r="B57" s="412"/>
      <c r="C57" s="413"/>
      <c r="D57" s="414"/>
      <c r="E57" s="415"/>
      <c r="F57" s="416"/>
      <c r="G57" s="84"/>
      <c r="H57" s="96"/>
      <c r="I57" s="87"/>
    </row>
    <row r="58" spans="1:12" x14ac:dyDescent="0.25">
      <c r="A58" s="422" t="s">
        <v>181</v>
      </c>
      <c r="B58" s="423"/>
      <c r="C58" s="423"/>
      <c r="D58" s="423"/>
      <c r="E58" s="423"/>
      <c r="F58" s="423"/>
      <c r="G58" s="423"/>
      <c r="H58" s="424"/>
      <c r="I58" s="98">
        <f>SUM(I56:I57)</f>
        <v>332</v>
      </c>
    </row>
    <row r="59" spans="1:12" x14ac:dyDescent="0.25">
      <c r="A59" s="99"/>
      <c r="B59" s="100"/>
      <c r="C59" s="100"/>
      <c r="D59" s="100"/>
      <c r="E59" s="100"/>
      <c r="F59" s="101"/>
      <c r="G59" s="102"/>
      <c r="H59" s="102"/>
      <c r="I59" s="103"/>
      <c r="L59" s="55"/>
    </row>
    <row r="60" spans="1:12" x14ac:dyDescent="0.25">
      <c r="A60" s="390"/>
      <c r="B60" s="391"/>
      <c r="C60" s="391"/>
      <c r="D60" s="391"/>
      <c r="E60" s="391"/>
      <c r="F60" s="104"/>
      <c r="G60" s="394" t="s">
        <v>182</v>
      </c>
      <c r="H60" s="391"/>
      <c r="I60" s="105">
        <f>I58+I53+I41</f>
        <v>24370.6</v>
      </c>
    </row>
    <row r="61" spans="1:12" x14ac:dyDescent="0.25">
      <c r="A61" s="390"/>
      <c r="B61" s="391"/>
      <c r="C61" s="391"/>
      <c r="D61" s="391"/>
      <c r="E61" s="391"/>
      <c r="F61" s="58"/>
      <c r="G61" s="106"/>
      <c r="H61" s="107"/>
      <c r="I61" s="108"/>
    </row>
    <row r="62" spans="1:12" ht="15.75" thickBot="1" x14ac:dyDescent="0.3">
      <c r="A62" s="390"/>
      <c r="B62" s="391"/>
      <c r="C62" s="391"/>
      <c r="D62" s="391"/>
      <c r="E62" s="391"/>
      <c r="F62" s="58"/>
      <c r="G62" s="444" t="s">
        <v>183</v>
      </c>
      <c r="H62" s="445"/>
      <c r="I62" s="117">
        <f>I60+I61</f>
        <v>24370.6</v>
      </c>
    </row>
    <row r="63" spans="1:12" ht="16.5" thickTop="1" thickBot="1" x14ac:dyDescent="0.3">
      <c r="A63" s="109"/>
      <c r="B63" s="110"/>
      <c r="C63" s="392"/>
      <c r="D63" s="393"/>
      <c r="E63" s="393"/>
      <c r="F63" s="393"/>
      <c r="G63" s="111"/>
      <c r="H63" s="111"/>
      <c r="I63" s="112"/>
    </row>
    <row r="65" spans="1:2" x14ac:dyDescent="0.25">
      <c r="A65" s="55"/>
      <c r="B65" s="55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tabColor rgb="FF92D050"/>
  </sheetPr>
  <dimension ref="A1:M65"/>
  <sheetViews>
    <sheetView view="pageBreakPreview" topLeftCell="A7" zoomScale="60" zoomScaleNormal="100" workbookViewId="0">
      <selection activeCell="Q34" sqref="A1:XFD104857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5.140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>
        <v>71</v>
      </c>
      <c r="I9" s="442"/>
    </row>
    <row r="10" spans="1:13" x14ac:dyDescent="0.25">
      <c r="A10" s="57" t="s">
        <v>130</v>
      </c>
      <c r="B10" s="55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F11" s="428" t="s">
        <v>133</v>
      </c>
      <c r="G11" s="429"/>
      <c r="H11" s="430" t="e">
        <f>#REF!</f>
        <v>#REF!</v>
      </c>
      <c r="I11" s="431"/>
    </row>
    <row r="12" spans="1:13" x14ac:dyDescent="0.25">
      <c r="A12" s="57" t="s">
        <v>135</v>
      </c>
      <c r="B12" s="55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456</v>
      </c>
      <c r="G15" s="460"/>
      <c r="H15" s="461" t="s">
        <v>471</v>
      </c>
      <c r="I15" s="457"/>
    </row>
    <row r="16" spans="1:13" x14ac:dyDescent="0.25">
      <c r="A16" s="434" t="s">
        <v>472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>
        <f>SUM(G19*H19)</f>
        <v>0</v>
      </c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>
        <f t="shared" ref="I20:I21" si="0">SUM(G20*H20)</f>
        <v>0</v>
      </c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>
        <f t="shared" si="0"/>
        <v>0</v>
      </c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>
        <f>SUM(I19:I21)</f>
        <v>0</v>
      </c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>
        <v>1</v>
      </c>
      <c r="B25" s="407" t="s">
        <v>473</v>
      </c>
      <c r="C25" s="408"/>
      <c r="D25" s="408"/>
      <c r="E25" s="408"/>
      <c r="F25" s="409"/>
      <c r="G25" s="146">
        <v>2</v>
      </c>
      <c r="H25" s="162">
        <v>2439.44</v>
      </c>
      <c r="I25" s="87">
        <f>H25*G25</f>
        <v>4878.88</v>
      </c>
    </row>
    <row r="26" spans="1:11" x14ac:dyDescent="0.25">
      <c r="A26" s="83">
        <v>2</v>
      </c>
      <c r="B26" s="417" t="s">
        <v>474</v>
      </c>
      <c r="C26" s="418"/>
      <c r="D26" s="418"/>
      <c r="E26" s="418"/>
      <c r="F26" s="419"/>
      <c r="G26" s="146">
        <v>1</v>
      </c>
      <c r="H26" s="163">
        <v>8510</v>
      </c>
      <c r="I26" s="87">
        <f>H26*G26</f>
        <v>8510</v>
      </c>
    </row>
    <row r="27" spans="1:11" x14ac:dyDescent="0.25">
      <c r="A27" s="83">
        <v>3</v>
      </c>
      <c r="B27" s="417" t="s">
        <v>475</v>
      </c>
      <c r="C27" s="418"/>
      <c r="D27" s="418"/>
      <c r="E27" s="418"/>
      <c r="F27" s="419"/>
      <c r="G27" s="146">
        <v>1</v>
      </c>
      <c r="H27" s="163">
        <v>2546.6799999999998</v>
      </c>
      <c r="I27" s="87">
        <f>H27*G27</f>
        <v>2546.6799999999998</v>
      </c>
    </row>
    <row r="28" spans="1:11" x14ac:dyDescent="0.25">
      <c r="A28" s="83"/>
      <c r="B28" s="417"/>
      <c r="C28" s="418"/>
      <c r="D28" s="418"/>
      <c r="E28" s="418"/>
      <c r="F28" s="419"/>
      <c r="G28" s="146"/>
      <c r="H28" s="163"/>
      <c r="I28" s="87"/>
    </row>
    <row r="29" spans="1:11" x14ac:dyDescent="0.25">
      <c r="A29" s="83"/>
      <c r="B29" s="417"/>
      <c r="C29" s="418"/>
      <c r="D29" s="418"/>
      <c r="E29" s="418"/>
      <c r="F29" s="419"/>
      <c r="G29" s="146"/>
      <c r="H29" s="163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63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63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60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60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60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</row>
    <row r="38" spans="1:12" x14ac:dyDescent="0.25">
      <c r="A38" s="83"/>
      <c r="B38" s="458"/>
      <c r="C38" s="459"/>
      <c r="D38" s="459"/>
      <c r="E38" s="459"/>
      <c r="F38" s="459"/>
      <c r="G38" s="146"/>
      <c r="H38" s="147"/>
      <c r="I38" s="87"/>
      <c r="L38" s="88"/>
    </row>
    <row r="39" spans="1:12" x14ac:dyDescent="0.25">
      <c r="A39" s="455" t="s">
        <v>229</v>
      </c>
      <c r="B39" s="423"/>
      <c r="C39" s="423"/>
      <c r="D39" s="423"/>
      <c r="E39" s="423"/>
      <c r="F39" s="423"/>
      <c r="G39" s="423"/>
      <c r="H39" s="424"/>
      <c r="I39" s="141">
        <f>SUM(I25:I38)</f>
        <v>15935.560000000001</v>
      </c>
      <c r="L39" s="88"/>
    </row>
    <row r="40" spans="1:12" x14ac:dyDescent="0.25">
      <c r="A40" s="422" t="s">
        <v>230</v>
      </c>
      <c r="B40" s="423"/>
      <c r="C40" s="423"/>
      <c r="D40" s="423"/>
      <c r="E40" s="423"/>
      <c r="F40" s="423"/>
      <c r="G40" s="423"/>
      <c r="H40" s="424"/>
      <c r="I40" s="142">
        <f>ROUND((I39*0.15),2)</f>
        <v>2390.33</v>
      </c>
      <c r="L40" s="88"/>
    </row>
    <row r="41" spans="1:12" x14ac:dyDescent="0.25">
      <c r="A41" s="422" t="s">
        <v>231</v>
      </c>
      <c r="B41" s="423"/>
      <c r="C41" s="423"/>
      <c r="D41" s="423"/>
      <c r="E41" s="423"/>
      <c r="F41" s="423"/>
      <c r="G41" s="423"/>
      <c r="H41" s="424"/>
      <c r="I41" s="130">
        <f>I39+I40</f>
        <v>18325.89</v>
      </c>
    </row>
    <row r="42" spans="1:12" x14ac:dyDescent="0.25">
      <c r="A42" s="401" t="s">
        <v>163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25">
      <c r="A43" s="78" t="s">
        <v>164</v>
      </c>
      <c r="B43" s="404" t="s">
        <v>165</v>
      </c>
      <c r="C43" s="405"/>
      <c r="D43" s="406"/>
      <c r="E43" s="404" t="s">
        <v>147</v>
      </c>
      <c r="F43" s="406"/>
      <c r="G43" s="80" t="s">
        <v>149</v>
      </c>
      <c r="H43" s="81" t="s">
        <v>150</v>
      </c>
      <c r="I43" s="82" t="s">
        <v>151</v>
      </c>
    </row>
    <row r="44" spans="1:12" x14ac:dyDescent="0.25">
      <c r="A44" s="83">
        <v>1</v>
      </c>
      <c r="B44" s="425" t="s">
        <v>166</v>
      </c>
      <c r="C44" s="426"/>
      <c r="D44" s="427"/>
      <c r="E44" s="410" t="s">
        <v>167</v>
      </c>
      <c r="F44" s="411"/>
      <c r="G44" s="115"/>
      <c r="H44" s="113">
        <v>450</v>
      </c>
      <c r="I44" s="90">
        <f>SUM(G44*H44)</f>
        <v>0</v>
      </c>
    </row>
    <row r="45" spans="1:12" x14ac:dyDescent="0.25">
      <c r="A45" s="83">
        <v>2</v>
      </c>
      <c r="B45" s="395" t="s">
        <v>168</v>
      </c>
      <c r="C45" s="396"/>
      <c r="D45" s="397"/>
      <c r="E45" s="420" t="s">
        <v>167</v>
      </c>
      <c r="F45" s="421"/>
      <c r="G45" s="84"/>
      <c r="H45" s="114">
        <v>350</v>
      </c>
      <c r="I45" s="87">
        <f t="shared" ref="I45:I49" si="1">SUM(G45*H45)</f>
        <v>0</v>
      </c>
    </row>
    <row r="46" spans="1:12" x14ac:dyDescent="0.25">
      <c r="A46" s="83">
        <v>3</v>
      </c>
      <c r="B46" s="395" t="s">
        <v>169</v>
      </c>
      <c r="C46" s="396"/>
      <c r="D46" s="397"/>
      <c r="E46" s="420" t="s">
        <v>167</v>
      </c>
      <c r="F46" s="421"/>
      <c r="G46" s="84">
        <v>28</v>
      </c>
      <c r="H46" s="114">
        <v>300</v>
      </c>
      <c r="I46" s="87">
        <f t="shared" si="1"/>
        <v>8400</v>
      </c>
    </row>
    <row r="47" spans="1:12" x14ac:dyDescent="0.25">
      <c r="A47" s="83">
        <v>4</v>
      </c>
      <c r="B47" s="395" t="s">
        <v>170</v>
      </c>
      <c r="C47" s="396"/>
      <c r="D47" s="397"/>
      <c r="E47" s="420" t="s">
        <v>167</v>
      </c>
      <c r="F47" s="421"/>
      <c r="G47" s="84"/>
      <c r="H47" s="114">
        <v>200</v>
      </c>
      <c r="I47" s="87">
        <f t="shared" si="1"/>
        <v>0</v>
      </c>
    </row>
    <row r="48" spans="1:12" x14ac:dyDescent="0.25">
      <c r="A48" s="83">
        <v>5</v>
      </c>
      <c r="B48" s="395" t="s">
        <v>171</v>
      </c>
      <c r="C48" s="396"/>
      <c r="D48" s="397"/>
      <c r="E48" s="420" t="s">
        <v>167</v>
      </c>
      <c r="F48" s="421"/>
      <c r="G48" s="84">
        <v>28</v>
      </c>
      <c r="H48" s="116">
        <v>200</v>
      </c>
      <c r="I48" s="87">
        <f t="shared" si="1"/>
        <v>5600</v>
      </c>
    </row>
    <row r="49" spans="1:12" x14ac:dyDescent="0.25">
      <c r="A49" s="83">
        <v>6</v>
      </c>
      <c r="B49" s="395" t="s">
        <v>394</v>
      </c>
      <c r="C49" s="396"/>
      <c r="D49" s="397"/>
      <c r="E49" s="420" t="s">
        <v>167</v>
      </c>
      <c r="F49" s="421"/>
      <c r="G49" s="84"/>
      <c r="H49" s="116">
        <v>140</v>
      </c>
      <c r="I49" s="87">
        <f t="shared" si="1"/>
        <v>0</v>
      </c>
    </row>
    <row r="50" spans="1:12" x14ac:dyDescent="0.25">
      <c r="A50" s="83"/>
      <c r="B50" s="395"/>
      <c r="C50" s="396"/>
      <c r="D50" s="397"/>
      <c r="E50" s="91"/>
      <c r="F50" s="58"/>
      <c r="G50" s="58"/>
      <c r="H50" s="74"/>
      <c r="I50" s="87"/>
    </row>
    <row r="51" spans="1:12" x14ac:dyDescent="0.25">
      <c r="A51" s="72"/>
      <c r="B51" s="395"/>
      <c r="C51" s="396"/>
      <c r="D51" s="397"/>
      <c r="F51" s="58"/>
      <c r="G51" s="58"/>
      <c r="H51" s="74"/>
      <c r="I51" s="87"/>
    </row>
    <row r="52" spans="1:12" x14ac:dyDescent="0.25">
      <c r="A52" s="92"/>
      <c r="B52" s="398"/>
      <c r="C52" s="399"/>
      <c r="D52" s="400"/>
      <c r="E52" s="60"/>
      <c r="F52" s="61"/>
      <c r="G52" s="58"/>
      <c r="H52" s="76"/>
      <c r="I52" s="87"/>
    </row>
    <row r="53" spans="1:12" x14ac:dyDescent="0.25">
      <c r="A53" s="422" t="s">
        <v>173</v>
      </c>
      <c r="B53" s="423"/>
      <c r="C53" s="423"/>
      <c r="D53" s="423"/>
      <c r="E53" s="423"/>
      <c r="F53" s="423"/>
      <c r="G53" s="423"/>
      <c r="H53" s="424"/>
      <c r="I53" s="98">
        <f>SUM(I44:I52)</f>
        <v>14000</v>
      </c>
    </row>
    <row r="54" spans="1:12" x14ac:dyDescent="0.25">
      <c r="A54" s="401" t="s">
        <v>174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25">
      <c r="A55" s="78" t="s">
        <v>175</v>
      </c>
      <c r="B55" s="404" t="s">
        <v>176</v>
      </c>
      <c r="C55" s="405"/>
      <c r="D55" s="406"/>
      <c r="E55" s="404" t="s">
        <v>177</v>
      </c>
      <c r="F55" s="406"/>
      <c r="G55" s="94" t="s">
        <v>178</v>
      </c>
      <c r="H55" s="94" t="s">
        <v>150</v>
      </c>
      <c r="I55" s="95" t="s">
        <v>151</v>
      </c>
    </row>
    <row r="56" spans="1:12" x14ac:dyDescent="0.25">
      <c r="A56" s="164">
        <v>1</v>
      </c>
      <c r="B56" s="476" t="s">
        <v>476</v>
      </c>
      <c r="C56" s="477"/>
      <c r="D56" s="478"/>
      <c r="E56" s="493">
        <v>2</v>
      </c>
      <c r="F56" s="494"/>
      <c r="G56" s="153">
        <v>113.2</v>
      </c>
      <c r="H56" s="172">
        <v>5</v>
      </c>
      <c r="I56" s="167">
        <f>H56*G56</f>
        <v>566</v>
      </c>
    </row>
    <row r="57" spans="1:12" x14ac:dyDescent="0.25">
      <c r="A57" s="173"/>
      <c r="B57" s="482"/>
      <c r="C57" s="483"/>
      <c r="D57" s="484"/>
      <c r="E57" s="485"/>
      <c r="F57" s="486"/>
      <c r="G57" s="153"/>
      <c r="H57" s="172"/>
      <c r="I57" s="167"/>
    </row>
    <row r="58" spans="1:12" x14ac:dyDescent="0.25">
      <c r="A58" s="487" t="s">
        <v>181</v>
      </c>
      <c r="B58" s="474"/>
      <c r="C58" s="474"/>
      <c r="D58" s="474"/>
      <c r="E58" s="474"/>
      <c r="F58" s="474"/>
      <c r="G58" s="474"/>
      <c r="H58" s="475"/>
      <c r="I58" s="174">
        <f>SUM(I56:I57)</f>
        <v>566</v>
      </c>
    </row>
    <row r="59" spans="1:12" x14ac:dyDescent="0.25">
      <c r="A59" s="175"/>
      <c r="B59" s="158"/>
      <c r="C59" s="158"/>
      <c r="D59" s="158"/>
      <c r="E59" s="158"/>
      <c r="F59" s="176"/>
      <c r="G59" s="177"/>
      <c r="H59" s="177"/>
      <c r="I59" s="178"/>
      <c r="L59" s="55"/>
    </row>
    <row r="60" spans="1:12" x14ac:dyDescent="0.25">
      <c r="A60" s="488"/>
      <c r="B60" s="489"/>
      <c r="C60" s="489"/>
      <c r="D60" s="489"/>
      <c r="E60" s="489"/>
      <c r="F60" s="179"/>
      <c r="G60" s="490" t="s">
        <v>182</v>
      </c>
      <c r="H60" s="489"/>
      <c r="I60" s="180">
        <f>I58+I53+I41</f>
        <v>32891.89</v>
      </c>
    </row>
    <row r="61" spans="1:12" x14ac:dyDescent="0.25">
      <c r="A61" s="488"/>
      <c r="B61" s="489"/>
      <c r="C61" s="489"/>
      <c r="D61" s="489"/>
      <c r="E61" s="489"/>
      <c r="F61" s="181"/>
      <c r="G61" s="182"/>
      <c r="H61" s="183"/>
      <c r="I61" s="184"/>
    </row>
    <row r="62" spans="1:12" ht="15.75" thickBot="1" x14ac:dyDescent="0.3">
      <c r="A62" s="488"/>
      <c r="B62" s="489"/>
      <c r="C62" s="489"/>
      <c r="D62" s="489"/>
      <c r="E62" s="489"/>
      <c r="F62" s="181"/>
      <c r="G62" s="491" t="s">
        <v>183</v>
      </c>
      <c r="H62" s="492"/>
      <c r="I62" s="185">
        <f>I60+I61</f>
        <v>32891.89</v>
      </c>
    </row>
    <row r="63" spans="1:12" ht="16.5" thickTop="1" thickBot="1" x14ac:dyDescent="0.3">
      <c r="A63" s="109"/>
      <c r="B63" s="110"/>
      <c r="C63" s="392"/>
      <c r="D63" s="393"/>
      <c r="E63" s="393"/>
      <c r="F63" s="393"/>
      <c r="G63" s="111"/>
      <c r="H63" s="111"/>
      <c r="I63" s="112"/>
    </row>
    <row r="65" spans="1:2" x14ac:dyDescent="0.25">
      <c r="A65" s="55"/>
      <c r="B65" s="55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tabColor rgb="FF92D050"/>
  </sheetPr>
  <dimension ref="A1:M65"/>
  <sheetViews>
    <sheetView view="pageBreakPreview" topLeftCell="A4" zoomScale="60" zoomScaleNormal="100" workbookViewId="0">
      <selection activeCell="Q34" sqref="A1:XFD104857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5.140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>
        <v>72</v>
      </c>
      <c r="I9" s="442"/>
    </row>
    <row r="10" spans="1:13" x14ac:dyDescent="0.25">
      <c r="A10" s="57" t="s">
        <v>130</v>
      </c>
      <c r="B10" s="55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F11" s="428" t="s">
        <v>133</v>
      </c>
      <c r="G11" s="429"/>
      <c r="H11" s="430" t="e">
        <f>#REF!</f>
        <v>#REF!</v>
      </c>
      <c r="I11" s="431"/>
    </row>
    <row r="12" spans="1:13" x14ac:dyDescent="0.25">
      <c r="A12" s="57" t="s">
        <v>135</v>
      </c>
      <c r="B12" s="55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456</v>
      </c>
      <c r="G15" s="460"/>
      <c r="H15" s="461" t="s">
        <v>477</v>
      </c>
      <c r="I15" s="457"/>
    </row>
    <row r="16" spans="1:13" x14ac:dyDescent="0.25">
      <c r="A16" s="434" t="s">
        <v>381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>
        <f>SUM(G19*H19)</f>
        <v>0</v>
      </c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>
        <f t="shared" ref="I20:I21" si="0">SUM(G20*H20)</f>
        <v>0</v>
      </c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>
        <f t="shared" si="0"/>
        <v>0</v>
      </c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>
        <f>SUM(I19:I21)</f>
        <v>0</v>
      </c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/>
      <c r="B25" s="407"/>
      <c r="C25" s="408"/>
      <c r="D25" s="408"/>
      <c r="E25" s="408"/>
      <c r="F25" s="409"/>
      <c r="G25" s="146"/>
      <c r="H25" s="162"/>
      <c r="I25" s="87"/>
    </row>
    <row r="26" spans="1:11" x14ac:dyDescent="0.25">
      <c r="A26" s="83"/>
      <c r="B26" s="417"/>
      <c r="C26" s="418"/>
      <c r="D26" s="418"/>
      <c r="E26" s="418"/>
      <c r="F26" s="419"/>
      <c r="G26" s="146"/>
      <c r="H26" s="163"/>
      <c r="I26" s="87"/>
    </row>
    <row r="27" spans="1:11" x14ac:dyDescent="0.25">
      <c r="A27" s="83"/>
      <c r="B27" s="417"/>
      <c r="C27" s="418"/>
      <c r="D27" s="418"/>
      <c r="E27" s="418"/>
      <c r="F27" s="419"/>
      <c r="G27" s="146"/>
      <c r="H27" s="163"/>
      <c r="I27" s="87"/>
    </row>
    <row r="28" spans="1:11" x14ac:dyDescent="0.25">
      <c r="A28" s="83"/>
      <c r="B28" s="417"/>
      <c r="C28" s="418"/>
      <c r="D28" s="418"/>
      <c r="E28" s="418"/>
      <c r="F28" s="419"/>
      <c r="G28" s="146"/>
      <c r="H28" s="163"/>
      <c r="I28" s="87"/>
    </row>
    <row r="29" spans="1:11" x14ac:dyDescent="0.25">
      <c r="A29" s="83"/>
      <c r="B29" s="417"/>
      <c r="C29" s="418"/>
      <c r="D29" s="418"/>
      <c r="E29" s="418"/>
      <c r="F29" s="419"/>
      <c r="G29" s="146"/>
      <c r="H29" s="163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63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63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60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60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60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</row>
    <row r="38" spans="1:12" x14ac:dyDescent="0.25">
      <c r="A38" s="83"/>
      <c r="B38" s="458"/>
      <c r="C38" s="459"/>
      <c r="D38" s="459"/>
      <c r="E38" s="459"/>
      <c r="F38" s="459"/>
      <c r="G38" s="146"/>
      <c r="H38" s="147"/>
      <c r="I38" s="87"/>
      <c r="L38" s="88"/>
    </row>
    <row r="39" spans="1:12" x14ac:dyDescent="0.25">
      <c r="A39" s="455" t="s">
        <v>229</v>
      </c>
      <c r="B39" s="423"/>
      <c r="C39" s="423"/>
      <c r="D39" s="423"/>
      <c r="E39" s="423"/>
      <c r="F39" s="423"/>
      <c r="G39" s="423"/>
      <c r="H39" s="424"/>
      <c r="I39" s="141">
        <f>SUM(I25:I38)</f>
        <v>0</v>
      </c>
      <c r="L39" s="88"/>
    </row>
    <row r="40" spans="1:12" x14ac:dyDescent="0.25">
      <c r="A40" s="422" t="s">
        <v>230</v>
      </c>
      <c r="B40" s="423"/>
      <c r="C40" s="423"/>
      <c r="D40" s="423"/>
      <c r="E40" s="423"/>
      <c r="F40" s="423"/>
      <c r="G40" s="423"/>
      <c r="H40" s="424"/>
      <c r="I40" s="142">
        <f>ROUND((I39*0.15),2)</f>
        <v>0</v>
      </c>
      <c r="L40" s="88"/>
    </row>
    <row r="41" spans="1:12" x14ac:dyDescent="0.25">
      <c r="A41" s="422" t="s">
        <v>231</v>
      </c>
      <c r="B41" s="423"/>
      <c r="C41" s="423"/>
      <c r="D41" s="423"/>
      <c r="E41" s="423"/>
      <c r="F41" s="423"/>
      <c r="G41" s="423"/>
      <c r="H41" s="424"/>
      <c r="I41" s="130">
        <f>I39+I40</f>
        <v>0</v>
      </c>
    </row>
    <row r="42" spans="1:12" x14ac:dyDescent="0.25">
      <c r="A42" s="401" t="s">
        <v>163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25">
      <c r="A43" s="78" t="s">
        <v>164</v>
      </c>
      <c r="B43" s="404" t="s">
        <v>165</v>
      </c>
      <c r="C43" s="405"/>
      <c r="D43" s="406"/>
      <c r="E43" s="404" t="s">
        <v>147</v>
      </c>
      <c r="F43" s="406"/>
      <c r="G43" s="80" t="s">
        <v>149</v>
      </c>
      <c r="H43" s="81" t="s">
        <v>150</v>
      </c>
      <c r="I43" s="82" t="s">
        <v>151</v>
      </c>
    </row>
    <row r="44" spans="1:12" x14ac:dyDescent="0.25">
      <c r="A44" s="83">
        <v>1</v>
      </c>
      <c r="B44" s="425" t="s">
        <v>166</v>
      </c>
      <c r="C44" s="426"/>
      <c r="D44" s="427"/>
      <c r="E44" s="410" t="s">
        <v>167</v>
      </c>
      <c r="F44" s="411"/>
      <c r="G44" s="115"/>
      <c r="H44" s="113">
        <v>450</v>
      </c>
      <c r="I44" s="90">
        <f>SUM(G44*H44)</f>
        <v>0</v>
      </c>
    </row>
    <row r="45" spans="1:12" x14ac:dyDescent="0.25">
      <c r="A45" s="83">
        <v>2</v>
      </c>
      <c r="B45" s="395" t="s">
        <v>168</v>
      </c>
      <c r="C45" s="396"/>
      <c r="D45" s="397"/>
      <c r="E45" s="420" t="s">
        <v>167</v>
      </c>
      <c r="F45" s="421"/>
      <c r="G45" s="84"/>
      <c r="H45" s="114">
        <v>350</v>
      </c>
      <c r="I45" s="87">
        <f t="shared" ref="I45:I49" si="1">SUM(G45*H45)</f>
        <v>0</v>
      </c>
    </row>
    <row r="46" spans="1:12" x14ac:dyDescent="0.25">
      <c r="A46" s="83">
        <v>3</v>
      </c>
      <c r="B46" s="395" t="s">
        <v>169</v>
      </c>
      <c r="C46" s="396"/>
      <c r="D46" s="397"/>
      <c r="E46" s="420" t="s">
        <v>167</v>
      </c>
      <c r="F46" s="421"/>
      <c r="G46" s="84">
        <v>2</v>
      </c>
      <c r="H46" s="114">
        <v>300</v>
      </c>
      <c r="I46" s="87">
        <f t="shared" si="1"/>
        <v>600</v>
      </c>
    </row>
    <row r="47" spans="1:12" x14ac:dyDescent="0.25">
      <c r="A47" s="83">
        <v>4</v>
      </c>
      <c r="B47" s="395" t="s">
        <v>170</v>
      </c>
      <c r="C47" s="396"/>
      <c r="D47" s="397"/>
      <c r="E47" s="420" t="s">
        <v>167</v>
      </c>
      <c r="F47" s="421"/>
      <c r="G47" s="84"/>
      <c r="H47" s="114">
        <v>200</v>
      </c>
      <c r="I47" s="87">
        <f t="shared" si="1"/>
        <v>0</v>
      </c>
    </row>
    <row r="48" spans="1:12" x14ac:dyDescent="0.25">
      <c r="A48" s="83">
        <v>5</v>
      </c>
      <c r="B48" s="395" t="s">
        <v>171</v>
      </c>
      <c r="C48" s="396"/>
      <c r="D48" s="397"/>
      <c r="E48" s="420" t="s">
        <v>167</v>
      </c>
      <c r="F48" s="421"/>
      <c r="G48" s="84">
        <v>2</v>
      </c>
      <c r="H48" s="116">
        <v>200</v>
      </c>
      <c r="I48" s="87">
        <f t="shared" si="1"/>
        <v>400</v>
      </c>
    </row>
    <row r="49" spans="1:12" x14ac:dyDescent="0.25">
      <c r="A49" s="83">
        <v>6</v>
      </c>
      <c r="B49" s="395" t="s">
        <v>394</v>
      </c>
      <c r="C49" s="396"/>
      <c r="D49" s="397"/>
      <c r="E49" s="420" t="s">
        <v>167</v>
      </c>
      <c r="F49" s="421"/>
      <c r="G49" s="84"/>
      <c r="H49" s="116">
        <v>140</v>
      </c>
      <c r="I49" s="87">
        <f t="shared" si="1"/>
        <v>0</v>
      </c>
    </row>
    <row r="50" spans="1:12" x14ac:dyDescent="0.25">
      <c r="A50" s="83"/>
      <c r="B50" s="395"/>
      <c r="C50" s="396"/>
      <c r="D50" s="397"/>
      <c r="E50" s="91"/>
      <c r="F50" s="58"/>
      <c r="G50" s="58"/>
      <c r="H50" s="74"/>
      <c r="I50" s="87"/>
    </row>
    <row r="51" spans="1:12" x14ac:dyDescent="0.25">
      <c r="A51" s="72"/>
      <c r="B51" s="395"/>
      <c r="C51" s="396"/>
      <c r="D51" s="397"/>
      <c r="F51" s="58"/>
      <c r="G51" s="58"/>
      <c r="H51" s="74"/>
      <c r="I51" s="87"/>
    </row>
    <row r="52" spans="1:12" x14ac:dyDescent="0.25">
      <c r="A52" s="92"/>
      <c r="B52" s="398"/>
      <c r="C52" s="399"/>
      <c r="D52" s="400"/>
      <c r="E52" s="60"/>
      <c r="F52" s="61"/>
      <c r="G52" s="58"/>
      <c r="H52" s="76"/>
      <c r="I52" s="87"/>
    </row>
    <row r="53" spans="1:12" x14ac:dyDescent="0.25">
      <c r="A53" s="422" t="s">
        <v>173</v>
      </c>
      <c r="B53" s="423"/>
      <c r="C53" s="423"/>
      <c r="D53" s="423"/>
      <c r="E53" s="423"/>
      <c r="F53" s="423"/>
      <c r="G53" s="423"/>
      <c r="H53" s="424"/>
      <c r="I53" s="98">
        <f>SUM(I44:I52)</f>
        <v>1000</v>
      </c>
    </row>
    <row r="54" spans="1:12" x14ac:dyDescent="0.25">
      <c r="A54" s="401" t="s">
        <v>174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25">
      <c r="A55" s="78" t="s">
        <v>175</v>
      </c>
      <c r="B55" s="404" t="s">
        <v>176</v>
      </c>
      <c r="C55" s="405"/>
      <c r="D55" s="406"/>
      <c r="E55" s="404" t="s">
        <v>177</v>
      </c>
      <c r="F55" s="406"/>
      <c r="G55" s="94" t="s">
        <v>178</v>
      </c>
      <c r="H55" s="94" t="s">
        <v>150</v>
      </c>
      <c r="I55" s="95" t="s">
        <v>151</v>
      </c>
    </row>
    <row r="56" spans="1:12" x14ac:dyDescent="0.25">
      <c r="A56" s="83">
        <v>1</v>
      </c>
      <c r="B56" s="407" t="s">
        <v>478</v>
      </c>
      <c r="C56" s="408"/>
      <c r="D56" s="409"/>
      <c r="E56" s="420">
        <v>1</v>
      </c>
      <c r="F56" s="421"/>
      <c r="G56" s="84">
        <v>10.4</v>
      </c>
      <c r="H56" s="96">
        <v>5</v>
      </c>
      <c r="I56" s="87">
        <f>H56*G56</f>
        <v>52</v>
      </c>
    </row>
    <row r="57" spans="1:12" x14ac:dyDescent="0.25">
      <c r="A57" s="97"/>
      <c r="B57" s="412"/>
      <c r="C57" s="413"/>
      <c r="D57" s="414"/>
      <c r="E57" s="415"/>
      <c r="F57" s="416"/>
      <c r="G57" s="84"/>
      <c r="H57" s="96"/>
      <c r="I57" s="87"/>
    </row>
    <row r="58" spans="1:12" x14ac:dyDescent="0.25">
      <c r="A58" s="422" t="s">
        <v>181</v>
      </c>
      <c r="B58" s="423"/>
      <c r="C58" s="423"/>
      <c r="D58" s="423"/>
      <c r="E58" s="423"/>
      <c r="F58" s="423"/>
      <c r="G58" s="423"/>
      <c r="H58" s="424"/>
      <c r="I58" s="98">
        <f>SUM(I56:I57)</f>
        <v>52</v>
      </c>
    </row>
    <row r="59" spans="1:12" x14ac:dyDescent="0.25">
      <c r="A59" s="99"/>
      <c r="B59" s="100"/>
      <c r="C59" s="100"/>
      <c r="D59" s="100"/>
      <c r="E59" s="100"/>
      <c r="F59" s="101"/>
      <c r="G59" s="102"/>
      <c r="H59" s="102"/>
      <c r="I59" s="103"/>
      <c r="L59" s="55"/>
    </row>
    <row r="60" spans="1:12" x14ac:dyDescent="0.25">
      <c r="A60" s="390"/>
      <c r="B60" s="391"/>
      <c r="C60" s="391"/>
      <c r="D60" s="391"/>
      <c r="E60" s="391"/>
      <c r="F60" s="104"/>
      <c r="G60" s="394" t="s">
        <v>182</v>
      </c>
      <c r="H60" s="391"/>
      <c r="I60" s="105">
        <f>I58+I53+I41</f>
        <v>1052</v>
      </c>
    </row>
    <row r="61" spans="1:12" x14ac:dyDescent="0.25">
      <c r="A61" s="390"/>
      <c r="B61" s="391"/>
      <c r="C61" s="391"/>
      <c r="D61" s="391"/>
      <c r="E61" s="391"/>
      <c r="F61" s="58"/>
      <c r="G61" s="106"/>
      <c r="H61" s="107"/>
      <c r="I61" s="108"/>
    </row>
    <row r="62" spans="1:12" ht="15.75" thickBot="1" x14ac:dyDescent="0.3">
      <c r="A62" s="390"/>
      <c r="B62" s="391"/>
      <c r="C62" s="391"/>
      <c r="D62" s="391"/>
      <c r="E62" s="391"/>
      <c r="F62" s="58"/>
      <c r="G62" s="444" t="s">
        <v>183</v>
      </c>
      <c r="H62" s="445"/>
      <c r="I62" s="117">
        <f>I60+I61</f>
        <v>1052</v>
      </c>
    </row>
    <row r="63" spans="1:12" ht="16.5" thickTop="1" thickBot="1" x14ac:dyDescent="0.3">
      <c r="A63" s="109"/>
      <c r="B63" s="110"/>
      <c r="C63" s="392"/>
      <c r="D63" s="393"/>
      <c r="E63" s="393"/>
      <c r="F63" s="393"/>
      <c r="G63" s="111"/>
      <c r="H63" s="111"/>
      <c r="I63" s="112"/>
    </row>
    <row r="65" spans="1:2" x14ac:dyDescent="0.25">
      <c r="A65" s="55"/>
      <c r="B65" s="55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tabColor rgb="FF92D050"/>
  </sheetPr>
  <dimension ref="A1:M65"/>
  <sheetViews>
    <sheetView view="pageBreakPreview" topLeftCell="A10" zoomScale="60" zoomScaleNormal="100" workbookViewId="0">
      <selection activeCell="Q34" sqref="A1:XFD104857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5.140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>
        <v>73</v>
      </c>
      <c r="I9" s="442"/>
    </row>
    <row r="10" spans="1:13" x14ac:dyDescent="0.25">
      <c r="A10" s="57" t="s">
        <v>130</v>
      </c>
      <c r="B10" s="55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F11" s="428" t="s">
        <v>133</v>
      </c>
      <c r="G11" s="429"/>
      <c r="H11" s="430" t="e">
        <f>#REF!</f>
        <v>#REF!</v>
      </c>
      <c r="I11" s="431"/>
    </row>
    <row r="12" spans="1:13" x14ac:dyDescent="0.25">
      <c r="A12" s="57" t="s">
        <v>135</v>
      </c>
      <c r="B12" s="55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456</v>
      </c>
      <c r="G15" s="460"/>
      <c r="H15" s="461" t="s">
        <v>479</v>
      </c>
      <c r="I15" s="457"/>
    </row>
    <row r="16" spans="1:13" x14ac:dyDescent="0.25">
      <c r="A16" s="434" t="s">
        <v>480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>
        <f>SUM(G19*H19)</f>
        <v>0</v>
      </c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>
        <f t="shared" ref="I20:I21" si="0">SUM(G20*H20)</f>
        <v>0</v>
      </c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>
        <f t="shared" si="0"/>
        <v>0</v>
      </c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>
        <f>SUM(I19:I21)</f>
        <v>0</v>
      </c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/>
      <c r="B25" s="407"/>
      <c r="C25" s="408"/>
      <c r="D25" s="408"/>
      <c r="E25" s="408"/>
      <c r="F25" s="409"/>
      <c r="G25" s="146"/>
      <c r="H25" s="162"/>
      <c r="I25" s="87"/>
    </row>
    <row r="26" spans="1:11" x14ac:dyDescent="0.25">
      <c r="A26" s="83"/>
      <c r="B26" s="417"/>
      <c r="C26" s="418"/>
      <c r="D26" s="418"/>
      <c r="E26" s="418"/>
      <c r="F26" s="419"/>
      <c r="G26" s="146"/>
      <c r="H26" s="163"/>
      <c r="I26" s="87"/>
    </row>
    <row r="27" spans="1:11" x14ac:dyDescent="0.25">
      <c r="A27" s="83"/>
      <c r="B27" s="417"/>
      <c r="C27" s="418"/>
      <c r="D27" s="418"/>
      <c r="E27" s="418"/>
      <c r="F27" s="419"/>
      <c r="G27" s="146"/>
      <c r="H27" s="163"/>
      <c r="I27" s="87"/>
    </row>
    <row r="28" spans="1:11" x14ac:dyDescent="0.25">
      <c r="A28" s="83"/>
      <c r="B28" s="417"/>
      <c r="C28" s="418"/>
      <c r="D28" s="418"/>
      <c r="E28" s="418"/>
      <c r="F28" s="419"/>
      <c r="G28" s="146"/>
      <c r="H28" s="163"/>
      <c r="I28" s="87"/>
    </row>
    <row r="29" spans="1:11" x14ac:dyDescent="0.25">
      <c r="A29" s="83"/>
      <c r="B29" s="417"/>
      <c r="C29" s="418"/>
      <c r="D29" s="418"/>
      <c r="E29" s="418"/>
      <c r="F29" s="419"/>
      <c r="G29" s="146"/>
      <c r="H29" s="163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63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63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60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60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60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</row>
    <row r="38" spans="1:12" x14ac:dyDescent="0.25">
      <c r="A38" s="83"/>
      <c r="B38" s="458"/>
      <c r="C38" s="459"/>
      <c r="D38" s="459"/>
      <c r="E38" s="459"/>
      <c r="F38" s="459"/>
      <c r="G38" s="146"/>
      <c r="H38" s="147"/>
      <c r="I38" s="87"/>
      <c r="L38" s="88"/>
    </row>
    <row r="39" spans="1:12" x14ac:dyDescent="0.25">
      <c r="A39" s="455" t="s">
        <v>229</v>
      </c>
      <c r="B39" s="423"/>
      <c r="C39" s="423"/>
      <c r="D39" s="423"/>
      <c r="E39" s="423"/>
      <c r="F39" s="423"/>
      <c r="G39" s="423"/>
      <c r="H39" s="424"/>
      <c r="I39" s="141">
        <f>SUM(I25:I38)</f>
        <v>0</v>
      </c>
      <c r="L39" s="88"/>
    </row>
    <row r="40" spans="1:12" x14ac:dyDescent="0.25">
      <c r="A40" s="422" t="s">
        <v>230</v>
      </c>
      <c r="B40" s="423"/>
      <c r="C40" s="423"/>
      <c r="D40" s="423"/>
      <c r="E40" s="423"/>
      <c r="F40" s="423"/>
      <c r="G40" s="423"/>
      <c r="H40" s="424"/>
      <c r="I40" s="142">
        <f>ROUND((I39*0.15),2)</f>
        <v>0</v>
      </c>
      <c r="L40" s="88"/>
    </row>
    <row r="41" spans="1:12" x14ac:dyDescent="0.25">
      <c r="A41" s="422" t="s">
        <v>231</v>
      </c>
      <c r="B41" s="423"/>
      <c r="C41" s="423"/>
      <c r="D41" s="423"/>
      <c r="E41" s="423"/>
      <c r="F41" s="423"/>
      <c r="G41" s="423"/>
      <c r="H41" s="424"/>
      <c r="I41" s="130">
        <f>I39+I40</f>
        <v>0</v>
      </c>
    </row>
    <row r="42" spans="1:12" x14ac:dyDescent="0.25">
      <c r="A42" s="401" t="s">
        <v>163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25">
      <c r="A43" s="78" t="s">
        <v>164</v>
      </c>
      <c r="B43" s="404" t="s">
        <v>165</v>
      </c>
      <c r="C43" s="405"/>
      <c r="D43" s="406"/>
      <c r="E43" s="404" t="s">
        <v>147</v>
      </c>
      <c r="F43" s="406"/>
      <c r="G43" s="80" t="s">
        <v>149</v>
      </c>
      <c r="H43" s="81" t="s">
        <v>150</v>
      </c>
      <c r="I43" s="82" t="s">
        <v>151</v>
      </c>
    </row>
    <row r="44" spans="1:12" x14ac:dyDescent="0.25">
      <c r="A44" s="83">
        <v>1</v>
      </c>
      <c r="B44" s="425" t="s">
        <v>166</v>
      </c>
      <c r="C44" s="426"/>
      <c r="D44" s="427"/>
      <c r="E44" s="410" t="s">
        <v>167</v>
      </c>
      <c r="F44" s="411"/>
      <c r="G44" s="115"/>
      <c r="H44" s="113">
        <v>450</v>
      </c>
      <c r="I44" s="90">
        <f>SUM(G44*H44)</f>
        <v>0</v>
      </c>
    </row>
    <row r="45" spans="1:12" x14ac:dyDescent="0.25">
      <c r="A45" s="83">
        <v>2</v>
      </c>
      <c r="B45" s="395" t="s">
        <v>168</v>
      </c>
      <c r="C45" s="396"/>
      <c r="D45" s="397"/>
      <c r="E45" s="420" t="s">
        <v>167</v>
      </c>
      <c r="F45" s="421"/>
      <c r="G45" s="84"/>
      <c r="H45" s="114">
        <v>350</v>
      </c>
      <c r="I45" s="87">
        <f t="shared" ref="I45:I49" si="1">SUM(G45*H45)</f>
        <v>0</v>
      </c>
    </row>
    <row r="46" spans="1:12" x14ac:dyDescent="0.25">
      <c r="A46" s="83">
        <v>3</v>
      </c>
      <c r="B46" s="395" t="s">
        <v>169</v>
      </c>
      <c r="C46" s="396"/>
      <c r="D46" s="397"/>
      <c r="E46" s="420" t="s">
        <v>167</v>
      </c>
      <c r="F46" s="421"/>
      <c r="G46" s="84">
        <v>2.5</v>
      </c>
      <c r="H46" s="114">
        <v>300</v>
      </c>
      <c r="I46" s="87">
        <f t="shared" si="1"/>
        <v>750</v>
      </c>
    </row>
    <row r="47" spans="1:12" x14ac:dyDescent="0.25">
      <c r="A47" s="83">
        <v>4</v>
      </c>
      <c r="B47" s="395" t="s">
        <v>170</v>
      </c>
      <c r="C47" s="396"/>
      <c r="D47" s="397"/>
      <c r="E47" s="420" t="s">
        <v>167</v>
      </c>
      <c r="F47" s="421"/>
      <c r="G47" s="84"/>
      <c r="H47" s="114">
        <v>200</v>
      </c>
      <c r="I47" s="87">
        <f t="shared" si="1"/>
        <v>0</v>
      </c>
    </row>
    <row r="48" spans="1:12" x14ac:dyDescent="0.25">
      <c r="A48" s="83">
        <v>5</v>
      </c>
      <c r="B48" s="395" t="s">
        <v>171</v>
      </c>
      <c r="C48" s="396"/>
      <c r="D48" s="397"/>
      <c r="E48" s="420" t="s">
        <v>167</v>
      </c>
      <c r="F48" s="421"/>
      <c r="G48" s="84">
        <v>2.5</v>
      </c>
      <c r="H48" s="116">
        <v>200</v>
      </c>
      <c r="I48" s="87">
        <f t="shared" si="1"/>
        <v>500</v>
      </c>
    </row>
    <row r="49" spans="1:12" x14ac:dyDescent="0.25">
      <c r="A49" s="83">
        <v>6</v>
      </c>
      <c r="B49" s="395" t="s">
        <v>394</v>
      </c>
      <c r="C49" s="396"/>
      <c r="D49" s="397"/>
      <c r="E49" s="420" t="s">
        <v>167</v>
      </c>
      <c r="F49" s="421"/>
      <c r="G49" s="84"/>
      <c r="H49" s="116">
        <v>140</v>
      </c>
      <c r="I49" s="87">
        <f t="shared" si="1"/>
        <v>0</v>
      </c>
    </row>
    <row r="50" spans="1:12" x14ac:dyDescent="0.25">
      <c r="A50" s="83"/>
      <c r="B50" s="395"/>
      <c r="C50" s="396"/>
      <c r="D50" s="397"/>
      <c r="E50" s="91"/>
      <c r="F50" s="58"/>
      <c r="G50" s="58"/>
      <c r="H50" s="74"/>
      <c r="I50" s="87"/>
    </row>
    <row r="51" spans="1:12" x14ac:dyDescent="0.25">
      <c r="A51" s="72"/>
      <c r="B51" s="395"/>
      <c r="C51" s="396"/>
      <c r="D51" s="397"/>
      <c r="F51" s="58"/>
      <c r="G51" s="58"/>
      <c r="H51" s="74"/>
      <c r="I51" s="87"/>
    </row>
    <row r="52" spans="1:12" x14ac:dyDescent="0.25">
      <c r="A52" s="92"/>
      <c r="B52" s="398"/>
      <c r="C52" s="399"/>
      <c r="D52" s="400"/>
      <c r="E52" s="60"/>
      <c r="F52" s="61"/>
      <c r="G52" s="58"/>
      <c r="H52" s="76"/>
      <c r="I52" s="87"/>
    </row>
    <row r="53" spans="1:12" x14ac:dyDescent="0.25">
      <c r="A53" s="422" t="s">
        <v>173</v>
      </c>
      <c r="B53" s="423"/>
      <c r="C53" s="423"/>
      <c r="D53" s="423"/>
      <c r="E53" s="423"/>
      <c r="F53" s="423"/>
      <c r="G53" s="423"/>
      <c r="H53" s="424"/>
      <c r="I53" s="98">
        <f>SUM(I44:I52)</f>
        <v>1250</v>
      </c>
    </row>
    <row r="54" spans="1:12" x14ac:dyDescent="0.25">
      <c r="A54" s="401" t="s">
        <v>174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25">
      <c r="A55" s="78" t="s">
        <v>175</v>
      </c>
      <c r="B55" s="404" t="s">
        <v>176</v>
      </c>
      <c r="C55" s="405"/>
      <c r="D55" s="406"/>
      <c r="E55" s="404" t="s">
        <v>177</v>
      </c>
      <c r="F55" s="406"/>
      <c r="G55" s="94" t="s">
        <v>178</v>
      </c>
      <c r="H55" s="94" t="s">
        <v>150</v>
      </c>
      <c r="I55" s="95" t="s">
        <v>151</v>
      </c>
    </row>
    <row r="56" spans="1:12" x14ac:dyDescent="0.25">
      <c r="A56" s="83">
        <v>1</v>
      </c>
      <c r="B56" s="407" t="s">
        <v>470</v>
      </c>
      <c r="C56" s="408"/>
      <c r="D56" s="409"/>
      <c r="E56" s="420">
        <v>1</v>
      </c>
      <c r="F56" s="421"/>
      <c r="G56" s="84">
        <v>33.200000000000003</v>
      </c>
      <c r="H56" s="96">
        <v>5</v>
      </c>
      <c r="I56" s="87">
        <f>H56*G56</f>
        <v>166</v>
      </c>
    </row>
    <row r="57" spans="1:12" x14ac:dyDescent="0.25">
      <c r="A57" s="97"/>
      <c r="B57" s="412"/>
      <c r="C57" s="413"/>
      <c r="D57" s="414"/>
      <c r="E57" s="415"/>
      <c r="F57" s="416"/>
      <c r="G57" s="84"/>
      <c r="H57" s="96"/>
      <c r="I57" s="87"/>
    </row>
    <row r="58" spans="1:12" x14ac:dyDescent="0.25">
      <c r="A58" s="422" t="s">
        <v>181</v>
      </c>
      <c r="B58" s="423"/>
      <c r="C58" s="423"/>
      <c r="D58" s="423"/>
      <c r="E58" s="423"/>
      <c r="F58" s="423"/>
      <c r="G58" s="423"/>
      <c r="H58" s="424"/>
      <c r="I58" s="98">
        <f>SUM(I56:I57)</f>
        <v>166</v>
      </c>
    </row>
    <row r="59" spans="1:12" x14ac:dyDescent="0.25">
      <c r="A59" s="99"/>
      <c r="B59" s="100"/>
      <c r="C59" s="100"/>
      <c r="D59" s="100"/>
      <c r="E59" s="100"/>
      <c r="F59" s="101"/>
      <c r="G59" s="102"/>
      <c r="H59" s="102"/>
      <c r="I59" s="103"/>
      <c r="L59" s="55"/>
    </row>
    <row r="60" spans="1:12" x14ac:dyDescent="0.25">
      <c r="A60" s="390"/>
      <c r="B60" s="391"/>
      <c r="C60" s="391"/>
      <c r="D60" s="391"/>
      <c r="E60" s="391"/>
      <c r="F60" s="104"/>
      <c r="G60" s="394" t="s">
        <v>182</v>
      </c>
      <c r="H60" s="391"/>
      <c r="I60" s="105">
        <f>I58+I53+I41</f>
        <v>1416</v>
      </c>
    </row>
    <row r="61" spans="1:12" x14ac:dyDescent="0.25">
      <c r="A61" s="390"/>
      <c r="B61" s="391"/>
      <c r="C61" s="391"/>
      <c r="D61" s="391"/>
      <c r="E61" s="391"/>
      <c r="F61" s="58"/>
      <c r="G61" s="106"/>
      <c r="H61" s="107"/>
      <c r="I61" s="108"/>
    </row>
    <row r="62" spans="1:12" ht="15.75" thickBot="1" x14ac:dyDescent="0.3">
      <c r="A62" s="390"/>
      <c r="B62" s="391"/>
      <c r="C62" s="391"/>
      <c r="D62" s="391"/>
      <c r="E62" s="391"/>
      <c r="F62" s="58"/>
      <c r="G62" s="444" t="s">
        <v>183</v>
      </c>
      <c r="H62" s="445"/>
      <c r="I62" s="117">
        <f>I60+I61</f>
        <v>1416</v>
      </c>
    </row>
    <row r="63" spans="1:12" ht="16.5" thickTop="1" thickBot="1" x14ac:dyDescent="0.3">
      <c r="A63" s="109"/>
      <c r="B63" s="110"/>
      <c r="C63" s="392"/>
      <c r="D63" s="393"/>
      <c r="E63" s="393"/>
      <c r="F63" s="393"/>
      <c r="G63" s="111"/>
      <c r="H63" s="111"/>
      <c r="I63" s="112"/>
    </row>
    <row r="65" spans="1:2" x14ac:dyDescent="0.25">
      <c r="A65" s="55"/>
      <c r="B65" s="55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tabColor rgb="FF92D050"/>
  </sheetPr>
  <dimension ref="A1:M65"/>
  <sheetViews>
    <sheetView view="pageBreakPreview" topLeftCell="A10" zoomScale="60" zoomScaleNormal="100" workbookViewId="0">
      <selection activeCell="Q34" sqref="A1:XFD104857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5.140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>
        <v>74</v>
      </c>
      <c r="I9" s="442"/>
    </row>
    <row r="10" spans="1:13" x14ac:dyDescent="0.25">
      <c r="A10" s="57" t="s">
        <v>130</v>
      </c>
      <c r="B10" s="55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F11" s="428" t="s">
        <v>133</v>
      </c>
      <c r="G11" s="429"/>
      <c r="H11" s="430" t="e">
        <f>#REF!</f>
        <v>#REF!</v>
      </c>
      <c r="I11" s="431"/>
    </row>
    <row r="12" spans="1:13" x14ac:dyDescent="0.25">
      <c r="A12" s="57" t="s">
        <v>135</v>
      </c>
      <c r="B12" s="55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456</v>
      </c>
      <c r="G15" s="460"/>
      <c r="H15" s="461" t="s">
        <v>385</v>
      </c>
      <c r="I15" s="457"/>
    </row>
    <row r="16" spans="1:13" x14ac:dyDescent="0.25">
      <c r="A16" s="434" t="s">
        <v>342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>
        <f>SUM(G19*H19)</f>
        <v>0</v>
      </c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>
        <f t="shared" ref="I20:I21" si="0">SUM(G20*H20)</f>
        <v>0</v>
      </c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>
        <f t="shared" si="0"/>
        <v>0</v>
      </c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>
        <f>SUM(I19:I21)</f>
        <v>0</v>
      </c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/>
      <c r="B25" s="407"/>
      <c r="C25" s="408"/>
      <c r="D25" s="408"/>
      <c r="E25" s="408"/>
      <c r="F25" s="409"/>
      <c r="G25" s="146"/>
      <c r="H25" s="162"/>
      <c r="I25" s="87"/>
    </row>
    <row r="26" spans="1:11" x14ac:dyDescent="0.25">
      <c r="A26" s="83"/>
      <c r="B26" s="417"/>
      <c r="C26" s="418"/>
      <c r="D26" s="418"/>
      <c r="E26" s="418"/>
      <c r="F26" s="419"/>
      <c r="G26" s="146"/>
      <c r="H26" s="163"/>
      <c r="I26" s="87"/>
    </row>
    <row r="27" spans="1:11" x14ac:dyDescent="0.25">
      <c r="A27" s="83"/>
      <c r="B27" s="417"/>
      <c r="C27" s="418"/>
      <c r="D27" s="418"/>
      <c r="E27" s="418"/>
      <c r="F27" s="419"/>
      <c r="G27" s="146"/>
      <c r="H27" s="163"/>
      <c r="I27" s="87"/>
    </row>
    <row r="28" spans="1:11" x14ac:dyDescent="0.25">
      <c r="A28" s="83"/>
      <c r="B28" s="417"/>
      <c r="C28" s="418"/>
      <c r="D28" s="418"/>
      <c r="E28" s="418"/>
      <c r="F28" s="419"/>
      <c r="G28" s="146"/>
      <c r="H28" s="163"/>
      <c r="I28" s="87"/>
    </row>
    <row r="29" spans="1:11" x14ac:dyDescent="0.25">
      <c r="A29" s="83"/>
      <c r="B29" s="417"/>
      <c r="C29" s="418"/>
      <c r="D29" s="418"/>
      <c r="E29" s="418"/>
      <c r="F29" s="419"/>
      <c r="G29" s="146"/>
      <c r="H29" s="163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63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63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60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60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60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</row>
    <row r="38" spans="1:12" x14ac:dyDescent="0.25">
      <c r="A38" s="83"/>
      <c r="B38" s="458"/>
      <c r="C38" s="459"/>
      <c r="D38" s="459"/>
      <c r="E38" s="459"/>
      <c r="F38" s="459"/>
      <c r="G38" s="146"/>
      <c r="H38" s="147"/>
      <c r="I38" s="87"/>
      <c r="L38" s="88"/>
    </row>
    <row r="39" spans="1:12" x14ac:dyDescent="0.25">
      <c r="A39" s="455" t="s">
        <v>229</v>
      </c>
      <c r="B39" s="423"/>
      <c r="C39" s="423"/>
      <c r="D39" s="423"/>
      <c r="E39" s="423"/>
      <c r="F39" s="423"/>
      <c r="G39" s="423"/>
      <c r="H39" s="424"/>
      <c r="I39" s="141">
        <f>SUM(I25:I38)</f>
        <v>0</v>
      </c>
      <c r="L39" s="88"/>
    </row>
    <row r="40" spans="1:12" x14ac:dyDescent="0.25">
      <c r="A40" s="422" t="s">
        <v>230</v>
      </c>
      <c r="B40" s="423"/>
      <c r="C40" s="423"/>
      <c r="D40" s="423"/>
      <c r="E40" s="423"/>
      <c r="F40" s="423"/>
      <c r="G40" s="423"/>
      <c r="H40" s="424"/>
      <c r="I40" s="142">
        <f>ROUND((I39*0.15),2)</f>
        <v>0</v>
      </c>
      <c r="L40" s="88"/>
    </row>
    <row r="41" spans="1:12" x14ac:dyDescent="0.25">
      <c r="A41" s="422" t="s">
        <v>231</v>
      </c>
      <c r="B41" s="423"/>
      <c r="C41" s="423"/>
      <c r="D41" s="423"/>
      <c r="E41" s="423"/>
      <c r="F41" s="423"/>
      <c r="G41" s="423"/>
      <c r="H41" s="424"/>
      <c r="I41" s="130">
        <f>I39+I40</f>
        <v>0</v>
      </c>
    </row>
    <row r="42" spans="1:12" x14ac:dyDescent="0.25">
      <c r="A42" s="401" t="s">
        <v>163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25">
      <c r="A43" s="78" t="s">
        <v>164</v>
      </c>
      <c r="B43" s="404" t="s">
        <v>165</v>
      </c>
      <c r="C43" s="405"/>
      <c r="D43" s="406"/>
      <c r="E43" s="404" t="s">
        <v>147</v>
      </c>
      <c r="F43" s="406"/>
      <c r="G43" s="80" t="s">
        <v>149</v>
      </c>
      <c r="H43" s="81" t="s">
        <v>150</v>
      </c>
      <c r="I43" s="82" t="s">
        <v>151</v>
      </c>
    </row>
    <row r="44" spans="1:12" x14ac:dyDescent="0.25">
      <c r="A44" s="83">
        <v>1</v>
      </c>
      <c r="B44" s="425" t="s">
        <v>166</v>
      </c>
      <c r="C44" s="426"/>
      <c r="D44" s="427"/>
      <c r="E44" s="410" t="s">
        <v>167</v>
      </c>
      <c r="F44" s="411"/>
      <c r="G44" s="115"/>
      <c r="H44" s="113">
        <v>450</v>
      </c>
      <c r="I44" s="90">
        <f>SUM(G44*H44)</f>
        <v>0</v>
      </c>
    </row>
    <row r="45" spans="1:12" x14ac:dyDescent="0.25">
      <c r="A45" s="83">
        <v>2</v>
      </c>
      <c r="B45" s="395" t="s">
        <v>168</v>
      </c>
      <c r="C45" s="396"/>
      <c r="D45" s="397"/>
      <c r="E45" s="420" t="s">
        <v>167</v>
      </c>
      <c r="F45" s="421"/>
      <c r="G45" s="84"/>
      <c r="H45" s="114">
        <v>350</v>
      </c>
      <c r="I45" s="87">
        <f t="shared" ref="I45:I49" si="1">SUM(G45*H45)</f>
        <v>0</v>
      </c>
    </row>
    <row r="46" spans="1:12" x14ac:dyDescent="0.25">
      <c r="A46" s="83">
        <v>3</v>
      </c>
      <c r="B46" s="395" t="s">
        <v>169</v>
      </c>
      <c r="C46" s="396"/>
      <c r="D46" s="397"/>
      <c r="E46" s="420" t="s">
        <v>167</v>
      </c>
      <c r="F46" s="421"/>
      <c r="G46" s="84">
        <v>2</v>
      </c>
      <c r="H46" s="114">
        <v>300</v>
      </c>
      <c r="I46" s="87">
        <f t="shared" si="1"/>
        <v>600</v>
      </c>
    </row>
    <row r="47" spans="1:12" x14ac:dyDescent="0.25">
      <c r="A47" s="83">
        <v>4</v>
      </c>
      <c r="B47" s="395" t="s">
        <v>170</v>
      </c>
      <c r="C47" s="396"/>
      <c r="D47" s="397"/>
      <c r="E47" s="420" t="s">
        <v>167</v>
      </c>
      <c r="F47" s="421"/>
      <c r="G47" s="84"/>
      <c r="H47" s="114">
        <v>200</v>
      </c>
      <c r="I47" s="87">
        <f t="shared" si="1"/>
        <v>0</v>
      </c>
    </row>
    <row r="48" spans="1:12" x14ac:dyDescent="0.25">
      <c r="A48" s="83">
        <v>5</v>
      </c>
      <c r="B48" s="395" t="s">
        <v>171</v>
      </c>
      <c r="C48" s="396"/>
      <c r="D48" s="397"/>
      <c r="E48" s="420" t="s">
        <v>167</v>
      </c>
      <c r="F48" s="421"/>
      <c r="G48" s="84">
        <v>2</v>
      </c>
      <c r="H48" s="116">
        <v>200</v>
      </c>
      <c r="I48" s="87">
        <f t="shared" si="1"/>
        <v>400</v>
      </c>
    </row>
    <row r="49" spans="1:12" x14ac:dyDescent="0.25">
      <c r="A49" s="83">
        <v>6</v>
      </c>
      <c r="B49" s="395" t="s">
        <v>481</v>
      </c>
      <c r="C49" s="396"/>
      <c r="D49" s="397"/>
      <c r="E49" s="420" t="s">
        <v>167</v>
      </c>
      <c r="F49" s="421"/>
      <c r="G49" s="84"/>
      <c r="H49" s="116">
        <v>140</v>
      </c>
      <c r="I49" s="87">
        <f t="shared" si="1"/>
        <v>0</v>
      </c>
    </row>
    <row r="50" spans="1:12" x14ac:dyDescent="0.25">
      <c r="A50" s="83"/>
      <c r="B50" s="395"/>
      <c r="C50" s="396"/>
      <c r="D50" s="397"/>
      <c r="E50" s="91"/>
      <c r="F50" s="58"/>
      <c r="G50" s="58"/>
      <c r="H50" s="74"/>
      <c r="I50" s="87"/>
    </row>
    <row r="51" spans="1:12" x14ac:dyDescent="0.25">
      <c r="A51" s="72"/>
      <c r="B51" s="395"/>
      <c r="C51" s="396"/>
      <c r="D51" s="397"/>
      <c r="F51" s="58"/>
      <c r="G51" s="58"/>
      <c r="H51" s="74"/>
      <c r="I51" s="87"/>
    </row>
    <row r="52" spans="1:12" x14ac:dyDescent="0.25">
      <c r="A52" s="92"/>
      <c r="B52" s="398"/>
      <c r="C52" s="399"/>
      <c r="D52" s="400"/>
      <c r="E52" s="60"/>
      <c r="F52" s="61"/>
      <c r="G52" s="58"/>
      <c r="H52" s="76"/>
      <c r="I52" s="87"/>
    </row>
    <row r="53" spans="1:12" x14ac:dyDescent="0.25">
      <c r="A53" s="422" t="s">
        <v>173</v>
      </c>
      <c r="B53" s="423"/>
      <c r="C53" s="423"/>
      <c r="D53" s="423"/>
      <c r="E53" s="423"/>
      <c r="F53" s="423"/>
      <c r="G53" s="423"/>
      <c r="H53" s="424"/>
      <c r="I53" s="98">
        <f>SUM(I44:I52)</f>
        <v>1000</v>
      </c>
    </row>
    <row r="54" spans="1:12" x14ac:dyDescent="0.25">
      <c r="A54" s="401" t="s">
        <v>174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25">
      <c r="A55" s="78" t="s">
        <v>175</v>
      </c>
      <c r="B55" s="404" t="s">
        <v>176</v>
      </c>
      <c r="C55" s="405"/>
      <c r="D55" s="406"/>
      <c r="E55" s="404" t="s">
        <v>177</v>
      </c>
      <c r="F55" s="406"/>
      <c r="G55" s="94" t="s">
        <v>178</v>
      </c>
      <c r="H55" s="94" t="s">
        <v>150</v>
      </c>
      <c r="I55" s="95" t="s">
        <v>151</v>
      </c>
    </row>
    <row r="56" spans="1:12" x14ac:dyDescent="0.25">
      <c r="A56" s="83">
        <v>1</v>
      </c>
      <c r="B56" s="407" t="s">
        <v>476</v>
      </c>
      <c r="C56" s="408"/>
      <c r="D56" s="409"/>
      <c r="E56" s="420">
        <v>1</v>
      </c>
      <c r="F56" s="421"/>
      <c r="G56" s="84">
        <v>56.6</v>
      </c>
      <c r="H56" s="96">
        <v>5</v>
      </c>
      <c r="I56" s="87">
        <f>H56*G56</f>
        <v>283</v>
      </c>
    </row>
    <row r="57" spans="1:12" x14ac:dyDescent="0.25">
      <c r="A57" s="97"/>
      <c r="B57" s="412"/>
      <c r="C57" s="413"/>
      <c r="D57" s="414"/>
      <c r="E57" s="415"/>
      <c r="F57" s="416"/>
      <c r="G57" s="84"/>
      <c r="H57" s="96"/>
      <c r="I57" s="87"/>
    </row>
    <row r="58" spans="1:12" x14ac:dyDescent="0.25">
      <c r="A58" s="422" t="s">
        <v>181</v>
      </c>
      <c r="B58" s="423"/>
      <c r="C58" s="423"/>
      <c r="D58" s="423"/>
      <c r="E58" s="423"/>
      <c r="F58" s="423"/>
      <c r="G58" s="423"/>
      <c r="H58" s="424"/>
      <c r="I58" s="98">
        <f>SUM(I56:I57)</f>
        <v>283</v>
      </c>
    </row>
    <row r="59" spans="1:12" x14ac:dyDescent="0.25">
      <c r="A59" s="99"/>
      <c r="B59" s="100"/>
      <c r="C59" s="100"/>
      <c r="D59" s="100"/>
      <c r="E59" s="100"/>
      <c r="F59" s="101"/>
      <c r="G59" s="102"/>
      <c r="H59" s="102"/>
      <c r="I59" s="103"/>
      <c r="L59" s="55"/>
    </row>
    <row r="60" spans="1:12" x14ac:dyDescent="0.25">
      <c r="A60" s="390"/>
      <c r="B60" s="391"/>
      <c r="C60" s="391"/>
      <c r="D60" s="391"/>
      <c r="E60" s="391"/>
      <c r="F60" s="104"/>
      <c r="G60" s="394" t="s">
        <v>182</v>
      </c>
      <c r="H60" s="391"/>
      <c r="I60" s="105">
        <f>I58+I53+I41</f>
        <v>1283</v>
      </c>
    </row>
    <row r="61" spans="1:12" x14ac:dyDescent="0.25">
      <c r="A61" s="390"/>
      <c r="B61" s="391"/>
      <c r="C61" s="391"/>
      <c r="D61" s="391"/>
      <c r="E61" s="391"/>
      <c r="F61" s="58"/>
      <c r="G61" s="106"/>
      <c r="H61" s="107"/>
      <c r="I61" s="108"/>
    </row>
    <row r="62" spans="1:12" ht="15.75" thickBot="1" x14ac:dyDescent="0.3">
      <c r="A62" s="390"/>
      <c r="B62" s="391"/>
      <c r="C62" s="391"/>
      <c r="D62" s="391"/>
      <c r="E62" s="391"/>
      <c r="F62" s="58"/>
      <c r="G62" s="444" t="s">
        <v>183</v>
      </c>
      <c r="H62" s="445"/>
      <c r="I62" s="117">
        <f>I60+I61</f>
        <v>1283</v>
      </c>
    </row>
    <row r="63" spans="1:12" ht="16.5" thickTop="1" thickBot="1" x14ac:dyDescent="0.3">
      <c r="A63" s="109"/>
      <c r="B63" s="110"/>
      <c r="C63" s="392"/>
      <c r="D63" s="393"/>
      <c r="E63" s="393"/>
      <c r="F63" s="393"/>
      <c r="G63" s="111"/>
      <c r="H63" s="111"/>
      <c r="I63" s="112"/>
    </row>
    <row r="65" spans="1:2" x14ac:dyDescent="0.25">
      <c r="A65" s="55"/>
      <c r="B65" s="55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tabColor rgb="FF92D050"/>
  </sheetPr>
  <dimension ref="A1:M65"/>
  <sheetViews>
    <sheetView view="pageBreakPreview" topLeftCell="A7" zoomScale="60" zoomScaleNormal="100" workbookViewId="0">
      <selection activeCell="Q34" sqref="A1:XFD104857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5.140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>
        <v>75</v>
      </c>
      <c r="I9" s="442"/>
    </row>
    <row r="10" spans="1:13" x14ac:dyDescent="0.25">
      <c r="A10" s="57" t="s">
        <v>130</v>
      </c>
      <c r="B10" s="55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F11" s="428" t="s">
        <v>133</v>
      </c>
      <c r="G11" s="429"/>
      <c r="H11" s="495" t="e">
        <f>#REF!</f>
        <v>#REF!</v>
      </c>
      <c r="I11" s="431"/>
    </row>
    <row r="12" spans="1:13" x14ac:dyDescent="0.25">
      <c r="A12" s="57" t="s">
        <v>135</v>
      </c>
      <c r="B12" s="55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456</v>
      </c>
      <c r="G15" s="460"/>
      <c r="H15" s="461" t="s">
        <v>482</v>
      </c>
      <c r="I15" s="457"/>
    </row>
    <row r="16" spans="1:13" x14ac:dyDescent="0.25">
      <c r="A16" s="434" t="s">
        <v>483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/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/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/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/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>
        <v>1</v>
      </c>
      <c r="B25" s="407" t="s">
        <v>484</v>
      </c>
      <c r="C25" s="408"/>
      <c r="D25" s="408"/>
      <c r="E25" s="408"/>
      <c r="F25" s="409"/>
      <c r="G25" s="146">
        <v>2</v>
      </c>
      <c r="H25" s="162">
        <v>2304.35</v>
      </c>
      <c r="I25" s="87">
        <f>H25*G25</f>
        <v>4608.7</v>
      </c>
    </row>
    <row r="26" spans="1:11" x14ac:dyDescent="0.25">
      <c r="A26" s="164">
        <v>2</v>
      </c>
      <c r="B26" s="479" t="s">
        <v>469</v>
      </c>
      <c r="C26" s="480"/>
      <c r="D26" s="480"/>
      <c r="E26" s="480"/>
      <c r="F26" s="481"/>
      <c r="G26" s="165">
        <v>2</v>
      </c>
      <c r="H26" s="168">
        <v>-230</v>
      </c>
      <c r="I26" s="167">
        <f>H26*G26</f>
        <v>-460</v>
      </c>
    </row>
    <row r="27" spans="1:11" x14ac:dyDescent="0.25">
      <c r="A27" s="164"/>
      <c r="B27" s="479"/>
      <c r="C27" s="480"/>
      <c r="D27" s="480"/>
      <c r="E27" s="480"/>
      <c r="F27" s="481"/>
      <c r="G27" s="165"/>
      <c r="H27" s="168"/>
      <c r="I27" s="167"/>
    </row>
    <row r="28" spans="1:11" x14ac:dyDescent="0.25">
      <c r="A28" s="83"/>
      <c r="B28" s="417"/>
      <c r="C28" s="418"/>
      <c r="D28" s="418"/>
      <c r="E28" s="418"/>
      <c r="F28" s="419"/>
      <c r="G28" s="146"/>
      <c r="H28" s="163"/>
      <c r="I28" s="87"/>
    </row>
    <row r="29" spans="1:11" x14ac:dyDescent="0.25">
      <c r="A29" s="83"/>
      <c r="B29" s="417"/>
      <c r="C29" s="418"/>
      <c r="D29" s="418"/>
      <c r="E29" s="418"/>
      <c r="F29" s="419"/>
      <c r="G29" s="146"/>
      <c r="H29" s="163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63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63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60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60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60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</row>
    <row r="38" spans="1:12" x14ac:dyDescent="0.25">
      <c r="A38" s="83"/>
      <c r="B38" s="458"/>
      <c r="C38" s="459"/>
      <c r="D38" s="459"/>
      <c r="E38" s="459"/>
      <c r="F38" s="459"/>
      <c r="G38" s="146"/>
      <c r="H38" s="147"/>
      <c r="I38" s="87"/>
      <c r="L38" s="88"/>
    </row>
    <row r="39" spans="1:12" x14ac:dyDescent="0.25">
      <c r="A39" s="455" t="s">
        <v>229</v>
      </c>
      <c r="B39" s="423"/>
      <c r="C39" s="423"/>
      <c r="D39" s="423"/>
      <c r="E39" s="423"/>
      <c r="F39" s="423"/>
      <c r="G39" s="423"/>
      <c r="H39" s="424"/>
      <c r="I39" s="141">
        <f>SUM(I25:I38)</f>
        <v>4148.7</v>
      </c>
      <c r="L39" s="88"/>
    </row>
    <row r="40" spans="1:12" x14ac:dyDescent="0.25">
      <c r="A40" s="422" t="s">
        <v>230</v>
      </c>
      <c r="B40" s="423"/>
      <c r="C40" s="423"/>
      <c r="D40" s="423"/>
      <c r="E40" s="423"/>
      <c r="F40" s="423"/>
      <c r="G40" s="423"/>
      <c r="H40" s="424"/>
      <c r="I40" s="142">
        <f>ROUND((I39*0.15),2)</f>
        <v>622.30999999999995</v>
      </c>
      <c r="L40" s="88"/>
    </row>
    <row r="41" spans="1:12" x14ac:dyDescent="0.25">
      <c r="A41" s="422" t="s">
        <v>231</v>
      </c>
      <c r="B41" s="423"/>
      <c r="C41" s="423"/>
      <c r="D41" s="423"/>
      <c r="E41" s="423"/>
      <c r="F41" s="423"/>
      <c r="G41" s="423"/>
      <c r="H41" s="424"/>
      <c r="I41" s="130">
        <f>I39+I40</f>
        <v>4771.01</v>
      </c>
    </row>
    <row r="42" spans="1:12" x14ac:dyDescent="0.25">
      <c r="A42" s="401" t="s">
        <v>163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25">
      <c r="A43" s="78" t="s">
        <v>164</v>
      </c>
      <c r="B43" s="404" t="s">
        <v>165</v>
      </c>
      <c r="C43" s="405"/>
      <c r="D43" s="406"/>
      <c r="E43" s="404" t="s">
        <v>147</v>
      </c>
      <c r="F43" s="406"/>
      <c r="G43" s="80" t="s">
        <v>149</v>
      </c>
      <c r="H43" s="81" t="s">
        <v>150</v>
      </c>
      <c r="I43" s="82" t="s">
        <v>151</v>
      </c>
    </row>
    <row r="44" spans="1:12" x14ac:dyDescent="0.25">
      <c r="A44" s="83">
        <v>1</v>
      </c>
      <c r="B44" s="425" t="s">
        <v>166</v>
      </c>
      <c r="C44" s="426"/>
      <c r="D44" s="427"/>
      <c r="E44" s="410" t="s">
        <v>167</v>
      </c>
      <c r="F44" s="411"/>
      <c r="G44" s="115"/>
      <c r="H44" s="113">
        <v>450</v>
      </c>
      <c r="I44" s="90">
        <f>SUM(G44*H44)</f>
        <v>0</v>
      </c>
    </row>
    <row r="45" spans="1:12" x14ac:dyDescent="0.25">
      <c r="A45" s="83">
        <v>2</v>
      </c>
      <c r="B45" s="395" t="s">
        <v>168</v>
      </c>
      <c r="C45" s="396"/>
      <c r="D45" s="397"/>
      <c r="E45" s="420" t="s">
        <v>167</v>
      </c>
      <c r="F45" s="421"/>
      <c r="G45" s="84"/>
      <c r="H45" s="114">
        <v>350</v>
      </c>
      <c r="I45" s="87">
        <f t="shared" ref="I45:I49" si="0">SUM(G45*H45)</f>
        <v>0</v>
      </c>
    </row>
    <row r="46" spans="1:12" x14ac:dyDescent="0.25">
      <c r="A46" s="83">
        <v>3</v>
      </c>
      <c r="B46" s="395" t="s">
        <v>169</v>
      </c>
      <c r="C46" s="396"/>
      <c r="D46" s="397"/>
      <c r="E46" s="420" t="s">
        <v>167</v>
      </c>
      <c r="F46" s="421"/>
      <c r="G46" s="84">
        <v>1.5</v>
      </c>
      <c r="H46" s="114">
        <v>300</v>
      </c>
      <c r="I46" s="87">
        <f t="shared" si="0"/>
        <v>450</v>
      </c>
    </row>
    <row r="47" spans="1:12" x14ac:dyDescent="0.25">
      <c r="A47" s="83">
        <v>4</v>
      </c>
      <c r="B47" s="395" t="s">
        <v>170</v>
      </c>
      <c r="C47" s="396"/>
      <c r="D47" s="397"/>
      <c r="E47" s="420" t="s">
        <v>167</v>
      </c>
      <c r="F47" s="421"/>
      <c r="G47" s="84"/>
      <c r="H47" s="114">
        <v>200</v>
      </c>
      <c r="I47" s="87">
        <f t="shared" si="0"/>
        <v>0</v>
      </c>
    </row>
    <row r="48" spans="1:12" x14ac:dyDescent="0.25">
      <c r="A48" s="83">
        <v>5</v>
      </c>
      <c r="B48" s="395" t="s">
        <v>171</v>
      </c>
      <c r="C48" s="396"/>
      <c r="D48" s="397"/>
      <c r="E48" s="420" t="s">
        <v>167</v>
      </c>
      <c r="F48" s="421"/>
      <c r="G48" s="84">
        <v>1.5</v>
      </c>
      <c r="H48" s="116">
        <v>200</v>
      </c>
      <c r="I48" s="87">
        <f t="shared" si="0"/>
        <v>300</v>
      </c>
    </row>
    <row r="49" spans="1:12" x14ac:dyDescent="0.25">
      <c r="A49" s="83">
        <v>6</v>
      </c>
      <c r="B49" s="395" t="s">
        <v>410</v>
      </c>
      <c r="C49" s="396"/>
      <c r="D49" s="397"/>
      <c r="E49" s="420" t="s">
        <v>167</v>
      </c>
      <c r="F49" s="421"/>
      <c r="G49" s="84"/>
      <c r="H49" s="116">
        <v>140</v>
      </c>
      <c r="I49" s="87">
        <f t="shared" si="0"/>
        <v>0</v>
      </c>
    </row>
    <row r="50" spans="1:12" x14ac:dyDescent="0.25">
      <c r="A50" s="83"/>
      <c r="B50" s="395"/>
      <c r="C50" s="396"/>
      <c r="D50" s="397"/>
      <c r="E50" s="91"/>
      <c r="F50" s="58"/>
      <c r="G50" s="58"/>
      <c r="H50" s="74"/>
      <c r="I50" s="87"/>
    </row>
    <row r="51" spans="1:12" x14ac:dyDescent="0.25">
      <c r="A51" s="72"/>
      <c r="B51" s="395"/>
      <c r="C51" s="396"/>
      <c r="D51" s="397"/>
      <c r="F51" s="58"/>
      <c r="G51" s="58"/>
      <c r="H51" s="74"/>
      <c r="I51" s="87"/>
    </row>
    <row r="52" spans="1:12" x14ac:dyDescent="0.25">
      <c r="A52" s="92"/>
      <c r="B52" s="398"/>
      <c r="C52" s="399"/>
      <c r="D52" s="400"/>
      <c r="E52" s="60"/>
      <c r="F52" s="61"/>
      <c r="G52" s="58"/>
      <c r="H52" s="76"/>
      <c r="I52" s="87"/>
    </row>
    <row r="53" spans="1:12" x14ac:dyDescent="0.25">
      <c r="A53" s="422" t="s">
        <v>173</v>
      </c>
      <c r="B53" s="423"/>
      <c r="C53" s="423"/>
      <c r="D53" s="423"/>
      <c r="E53" s="423"/>
      <c r="F53" s="423"/>
      <c r="G53" s="423"/>
      <c r="H53" s="424"/>
      <c r="I53" s="98">
        <f>SUM(I44:I52)</f>
        <v>750</v>
      </c>
    </row>
    <row r="54" spans="1:12" x14ac:dyDescent="0.25">
      <c r="A54" s="401" t="s">
        <v>174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25">
      <c r="A55" s="78" t="s">
        <v>175</v>
      </c>
      <c r="B55" s="404" t="s">
        <v>176</v>
      </c>
      <c r="C55" s="405"/>
      <c r="D55" s="406"/>
      <c r="E55" s="404" t="s">
        <v>177</v>
      </c>
      <c r="F55" s="406"/>
      <c r="G55" s="94" t="s">
        <v>178</v>
      </c>
      <c r="H55" s="94" t="s">
        <v>150</v>
      </c>
      <c r="I55" s="95" t="s">
        <v>151</v>
      </c>
    </row>
    <row r="56" spans="1:12" x14ac:dyDescent="0.25">
      <c r="A56" s="83">
        <v>1</v>
      </c>
      <c r="B56" s="407" t="s">
        <v>485</v>
      </c>
      <c r="C56" s="408"/>
      <c r="D56" s="409"/>
      <c r="E56" s="420">
        <v>2</v>
      </c>
      <c r="F56" s="421"/>
      <c r="G56" s="84">
        <v>42.4</v>
      </c>
      <c r="H56" s="96">
        <v>5</v>
      </c>
      <c r="I56" s="87">
        <f>H56*G56</f>
        <v>212</v>
      </c>
    </row>
    <row r="57" spans="1:12" x14ac:dyDescent="0.25">
      <c r="A57" s="97"/>
      <c r="B57" s="412"/>
      <c r="C57" s="413"/>
      <c r="D57" s="414"/>
      <c r="E57" s="415"/>
      <c r="F57" s="416"/>
      <c r="G57" s="84"/>
      <c r="H57" s="96"/>
      <c r="I57" s="87"/>
    </row>
    <row r="58" spans="1:12" x14ac:dyDescent="0.25">
      <c r="A58" s="422" t="s">
        <v>181</v>
      </c>
      <c r="B58" s="423"/>
      <c r="C58" s="423"/>
      <c r="D58" s="423"/>
      <c r="E58" s="423"/>
      <c r="F58" s="423"/>
      <c r="G58" s="423"/>
      <c r="H58" s="424"/>
      <c r="I58" s="98">
        <f>SUM(I56:I57)</f>
        <v>212</v>
      </c>
    </row>
    <row r="59" spans="1:12" x14ac:dyDescent="0.25">
      <c r="A59" s="99"/>
      <c r="B59" s="100"/>
      <c r="C59" s="100"/>
      <c r="D59" s="100"/>
      <c r="E59" s="100"/>
      <c r="F59" s="101"/>
      <c r="G59" s="102"/>
      <c r="H59" s="102"/>
      <c r="I59" s="103"/>
      <c r="L59" s="55"/>
    </row>
    <row r="60" spans="1:12" x14ac:dyDescent="0.25">
      <c r="A60" s="390"/>
      <c r="B60" s="391"/>
      <c r="C60" s="391"/>
      <c r="D60" s="391"/>
      <c r="E60" s="391"/>
      <c r="F60" s="104"/>
      <c r="G60" s="394" t="s">
        <v>182</v>
      </c>
      <c r="H60" s="391"/>
      <c r="I60" s="105">
        <f>I58+I53+I41</f>
        <v>5733.01</v>
      </c>
    </row>
    <row r="61" spans="1:12" x14ac:dyDescent="0.25">
      <c r="A61" s="390"/>
      <c r="B61" s="391"/>
      <c r="C61" s="391"/>
      <c r="D61" s="391"/>
      <c r="E61" s="391"/>
      <c r="F61" s="58"/>
      <c r="G61" s="106"/>
      <c r="H61" s="107"/>
      <c r="I61" s="108"/>
    </row>
    <row r="62" spans="1:12" ht="15.75" thickBot="1" x14ac:dyDescent="0.3">
      <c r="A62" s="390"/>
      <c r="B62" s="391"/>
      <c r="C62" s="391"/>
      <c r="D62" s="391"/>
      <c r="E62" s="391"/>
      <c r="F62" s="58"/>
      <c r="G62" s="444" t="s">
        <v>183</v>
      </c>
      <c r="H62" s="445"/>
      <c r="I62" s="185">
        <f>I60+I61</f>
        <v>5733.01</v>
      </c>
    </row>
    <row r="63" spans="1:12" ht="16.5" thickTop="1" thickBot="1" x14ac:dyDescent="0.3">
      <c r="A63" s="109"/>
      <c r="B63" s="110"/>
      <c r="C63" s="392"/>
      <c r="D63" s="393"/>
      <c r="E63" s="393"/>
      <c r="F63" s="393"/>
      <c r="G63" s="111"/>
      <c r="H63" s="111"/>
      <c r="I63" s="112"/>
    </row>
    <row r="65" spans="1:2" x14ac:dyDescent="0.25">
      <c r="A65" s="55"/>
      <c r="B65" s="55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drawing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tabColor rgb="FF92D050"/>
  </sheetPr>
  <dimension ref="A1:M65"/>
  <sheetViews>
    <sheetView view="pageBreakPreview" topLeftCell="A10" zoomScale="60" zoomScaleNormal="100" workbookViewId="0">
      <selection activeCell="Q34" sqref="A1:XFD104857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5.140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>
        <v>76</v>
      </c>
      <c r="I9" s="442"/>
    </row>
    <row r="10" spans="1:13" x14ac:dyDescent="0.25">
      <c r="A10" s="57" t="s">
        <v>130</v>
      </c>
      <c r="B10" s="55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F11" s="428" t="s">
        <v>133</v>
      </c>
      <c r="G11" s="429"/>
      <c r="H11" s="495" t="e">
        <f>#REF!</f>
        <v>#REF!</v>
      </c>
      <c r="I11" s="431"/>
    </row>
    <row r="12" spans="1:13" x14ac:dyDescent="0.25">
      <c r="A12" s="57" t="s">
        <v>135</v>
      </c>
      <c r="B12" s="55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456</v>
      </c>
      <c r="G15" s="460"/>
      <c r="H15" s="461" t="s">
        <v>486</v>
      </c>
      <c r="I15" s="457"/>
    </row>
    <row r="16" spans="1:13" x14ac:dyDescent="0.25">
      <c r="A16" s="434" t="s">
        <v>381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/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/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/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/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>
        <v>1</v>
      </c>
      <c r="B25" s="407" t="s">
        <v>484</v>
      </c>
      <c r="C25" s="408"/>
      <c r="D25" s="408"/>
      <c r="E25" s="408"/>
      <c r="F25" s="409"/>
      <c r="G25" s="146">
        <v>1</v>
      </c>
      <c r="H25" s="162">
        <v>2304.35</v>
      </c>
      <c r="I25" s="87">
        <f>H25*G25</f>
        <v>2304.35</v>
      </c>
    </row>
    <row r="26" spans="1:11" x14ac:dyDescent="0.25">
      <c r="A26" s="164">
        <v>2</v>
      </c>
      <c r="B26" s="479" t="s">
        <v>469</v>
      </c>
      <c r="C26" s="480"/>
      <c r="D26" s="480"/>
      <c r="E26" s="480"/>
      <c r="F26" s="481"/>
      <c r="G26" s="165">
        <v>1</v>
      </c>
      <c r="H26" s="168">
        <v>-230</v>
      </c>
      <c r="I26" s="167">
        <f>H26*G26</f>
        <v>-230</v>
      </c>
    </row>
    <row r="27" spans="1:11" x14ac:dyDescent="0.25">
      <c r="A27" s="83"/>
      <c r="B27" s="417"/>
      <c r="C27" s="418"/>
      <c r="D27" s="418"/>
      <c r="E27" s="418"/>
      <c r="F27" s="419"/>
      <c r="G27" s="146"/>
      <c r="H27" s="163"/>
      <c r="I27" s="87"/>
    </row>
    <row r="28" spans="1:11" x14ac:dyDescent="0.25">
      <c r="A28" s="83"/>
      <c r="B28" s="417"/>
      <c r="C28" s="418"/>
      <c r="D28" s="418"/>
      <c r="E28" s="418"/>
      <c r="F28" s="419"/>
      <c r="G28" s="146"/>
      <c r="H28" s="163"/>
      <c r="I28" s="87"/>
    </row>
    <row r="29" spans="1:11" x14ac:dyDescent="0.25">
      <c r="A29" s="83"/>
      <c r="B29" s="417"/>
      <c r="C29" s="418"/>
      <c r="D29" s="418"/>
      <c r="E29" s="418"/>
      <c r="F29" s="419"/>
      <c r="G29" s="146"/>
      <c r="H29" s="163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63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63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60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60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60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</row>
    <row r="38" spans="1:12" x14ac:dyDescent="0.25">
      <c r="A38" s="83"/>
      <c r="B38" s="458"/>
      <c r="C38" s="459"/>
      <c r="D38" s="459"/>
      <c r="E38" s="459"/>
      <c r="F38" s="459"/>
      <c r="G38" s="146"/>
      <c r="H38" s="147"/>
      <c r="I38" s="87"/>
      <c r="L38" s="88"/>
    </row>
    <row r="39" spans="1:12" x14ac:dyDescent="0.25">
      <c r="A39" s="455" t="s">
        <v>229</v>
      </c>
      <c r="B39" s="423"/>
      <c r="C39" s="423"/>
      <c r="D39" s="423"/>
      <c r="E39" s="423"/>
      <c r="F39" s="423"/>
      <c r="G39" s="423"/>
      <c r="H39" s="424"/>
      <c r="I39" s="141">
        <f>SUM(I25:I38)</f>
        <v>2074.35</v>
      </c>
      <c r="L39" s="88"/>
    </row>
    <row r="40" spans="1:12" x14ac:dyDescent="0.25">
      <c r="A40" s="422" t="s">
        <v>230</v>
      </c>
      <c r="B40" s="423"/>
      <c r="C40" s="423"/>
      <c r="D40" s="423"/>
      <c r="E40" s="423"/>
      <c r="F40" s="423"/>
      <c r="G40" s="423"/>
      <c r="H40" s="424"/>
      <c r="I40" s="142">
        <f>ROUND((I39*0.15),2)</f>
        <v>311.14999999999998</v>
      </c>
      <c r="L40" s="88"/>
    </row>
    <row r="41" spans="1:12" x14ac:dyDescent="0.25">
      <c r="A41" s="422" t="s">
        <v>231</v>
      </c>
      <c r="B41" s="423"/>
      <c r="C41" s="423"/>
      <c r="D41" s="423"/>
      <c r="E41" s="423"/>
      <c r="F41" s="423"/>
      <c r="G41" s="423"/>
      <c r="H41" s="424"/>
      <c r="I41" s="130">
        <f>I39+I40</f>
        <v>2385.5</v>
      </c>
    </row>
    <row r="42" spans="1:12" x14ac:dyDescent="0.25">
      <c r="A42" s="401" t="s">
        <v>163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25">
      <c r="A43" s="78" t="s">
        <v>164</v>
      </c>
      <c r="B43" s="404" t="s">
        <v>165</v>
      </c>
      <c r="C43" s="405"/>
      <c r="D43" s="406"/>
      <c r="E43" s="404" t="s">
        <v>147</v>
      </c>
      <c r="F43" s="406"/>
      <c r="G43" s="80" t="s">
        <v>149</v>
      </c>
      <c r="H43" s="81" t="s">
        <v>150</v>
      </c>
      <c r="I43" s="82" t="s">
        <v>151</v>
      </c>
    </row>
    <row r="44" spans="1:12" x14ac:dyDescent="0.25">
      <c r="A44" s="83">
        <v>1</v>
      </c>
      <c r="B44" s="425" t="s">
        <v>166</v>
      </c>
      <c r="C44" s="426"/>
      <c r="D44" s="427"/>
      <c r="E44" s="410" t="s">
        <v>167</v>
      </c>
      <c r="F44" s="411"/>
      <c r="G44" s="115"/>
      <c r="H44" s="113">
        <v>450</v>
      </c>
      <c r="I44" s="90">
        <f>SUM(G44*H44)</f>
        <v>0</v>
      </c>
    </row>
    <row r="45" spans="1:12" x14ac:dyDescent="0.25">
      <c r="A45" s="83">
        <v>2</v>
      </c>
      <c r="B45" s="395" t="s">
        <v>168</v>
      </c>
      <c r="C45" s="396"/>
      <c r="D45" s="397"/>
      <c r="E45" s="420" t="s">
        <v>167</v>
      </c>
      <c r="F45" s="421"/>
      <c r="G45" s="84"/>
      <c r="H45" s="114">
        <v>350</v>
      </c>
      <c r="I45" s="87">
        <f t="shared" ref="I45:I49" si="0">SUM(G45*H45)</f>
        <v>0</v>
      </c>
    </row>
    <row r="46" spans="1:12" x14ac:dyDescent="0.25">
      <c r="A46" s="83">
        <v>3</v>
      </c>
      <c r="B46" s="395" t="s">
        <v>169</v>
      </c>
      <c r="C46" s="396"/>
      <c r="D46" s="397"/>
      <c r="E46" s="420" t="s">
        <v>167</v>
      </c>
      <c r="F46" s="421"/>
      <c r="G46" s="84">
        <v>1.5</v>
      </c>
      <c r="H46" s="114">
        <v>300</v>
      </c>
      <c r="I46" s="87">
        <f t="shared" si="0"/>
        <v>450</v>
      </c>
    </row>
    <row r="47" spans="1:12" x14ac:dyDescent="0.25">
      <c r="A47" s="83">
        <v>4</v>
      </c>
      <c r="B47" s="395" t="s">
        <v>170</v>
      </c>
      <c r="C47" s="396"/>
      <c r="D47" s="397"/>
      <c r="E47" s="420" t="s">
        <v>167</v>
      </c>
      <c r="F47" s="421"/>
      <c r="G47" s="84"/>
      <c r="H47" s="114">
        <v>200</v>
      </c>
      <c r="I47" s="87">
        <f t="shared" si="0"/>
        <v>0</v>
      </c>
    </row>
    <row r="48" spans="1:12" x14ac:dyDescent="0.25">
      <c r="A48" s="83">
        <v>5</v>
      </c>
      <c r="B48" s="395" t="s">
        <v>171</v>
      </c>
      <c r="C48" s="396"/>
      <c r="D48" s="397"/>
      <c r="E48" s="420" t="s">
        <v>167</v>
      </c>
      <c r="F48" s="421"/>
      <c r="G48" s="84">
        <v>1.5</v>
      </c>
      <c r="H48" s="116">
        <v>200</v>
      </c>
      <c r="I48" s="87">
        <f t="shared" si="0"/>
        <v>300</v>
      </c>
    </row>
    <row r="49" spans="1:12" x14ac:dyDescent="0.25">
      <c r="A49" s="83">
        <v>6</v>
      </c>
      <c r="B49" s="395" t="s">
        <v>410</v>
      </c>
      <c r="C49" s="396"/>
      <c r="D49" s="397"/>
      <c r="E49" s="420" t="s">
        <v>167</v>
      </c>
      <c r="F49" s="421"/>
      <c r="G49" s="84"/>
      <c r="H49" s="116">
        <v>140</v>
      </c>
      <c r="I49" s="87">
        <f t="shared" si="0"/>
        <v>0</v>
      </c>
    </row>
    <row r="50" spans="1:12" x14ac:dyDescent="0.25">
      <c r="A50" s="83"/>
      <c r="B50" s="395"/>
      <c r="C50" s="396"/>
      <c r="D50" s="397"/>
      <c r="E50" s="91"/>
      <c r="F50" s="58"/>
      <c r="G50" s="58"/>
      <c r="H50" s="74"/>
      <c r="I50" s="87"/>
    </row>
    <row r="51" spans="1:12" x14ac:dyDescent="0.25">
      <c r="A51" s="72"/>
      <c r="B51" s="395"/>
      <c r="C51" s="396"/>
      <c r="D51" s="397"/>
      <c r="F51" s="58"/>
      <c r="G51" s="58"/>
      <c r="H51" s="74"/>
      <c r="I51" s="87"/>
    </row>
    <row r="52" spans="1:12" x14ac:dyDescent="0.25">
      <c r="A52" s="92"/>
      <c r="B52" s="398"/>
      <c r="C52" s="399"/>
      <c r="D52" s="400"/>
      <c r="E52" s="60"/>
      <c r="F52" s="61"/>
      <c r="G52" s="58"/>
      <c r="H52" s="76"/>
      <c r="I52" s="87"/>
    </row>
    <row r="53" spans="1:12" x14ac:dyDescent="0.25">
      <c r="A53" s="422" t="s">
        <v>173</v>
      </c>
      <c r="B53" s="423"/>
      <c r="C53" s="423"/>
      <c r="D53" s="423"/>
      <c r="E53" s="423"/>
      <c r="F53" s="423"/>
      <c r="G53" s="423"/>
      <c r="H53" s="424"/>
      <c r="I53" s="98">
        <f>SUM(I44:I52)</f>
        <v>750</v>
      </c>
    </row>
    <row r="54" spans="1:12" x14ac:dyDescent="0.25">
      <c r="A54" s="401" t="s">
        <v>174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25">
      <c r="A55" s="78" t="s">
        <v>175</v>
      </c>
      <c r="B55" s="404" t="s">
        <v>176</v>
      </c>
      <c r="C55" s="405"/>
      <c r="D55" s="406"/>
      <c r="E55" s="404" t="s">
        <v>177</v>
      </c>
      <c r="F55" s="406"/>
      <c r="G55" s="94" t="s">
        <v>178</v>
      </c>
      <c r="H55" s="94" t="s">
        <v>150</v>
      </c>
      <c r="I55" s="95" t="s">
        <v>151</v>
      </c>
    </row>
    <row r="56" spans="1:12" x14ac:dyDescent="0.25">
      <c r="A56" s="83">
        <v>1</v>
      </c>
      <c r="B56" s="407" t="s">
        <v>487</v>
      </c>
      <c r="C56" s="408"/>
      <c r="D56" s="409"/>
      <c r="E56" s="420">
        <v>2</v>
      </c>
      <c r="F56" s="421"/>
      <c r="G56" s="84">
        <v>155.6</v>
      </c>
      <c r="H56" s="96">
        <v>5</v>
      </c>
      <c r="I56" s="87">
        <f>H56*G56</f>
        <v>778</v>
      </c>
    </row>
    <row r="57" spans="1:12" x14ac:dyDescent="0.25">
      <c r="A57" s="97"/>
      <c r="B57" s="412"/>
      <c r="C57" s="413"/>
      <c r="D57" s="414"/>
      <c r="E57" s="415"/>
      <c r="F57" s="416"/>
      <c r="G57" s="84"/>
      <c r="H57" s="96"/>
      <c r="I57" s="87"/>
    </row>
    <row r="58" spans="1:12" x14ac:dyDescent="0.25">
      <c r="A58" s="422" t="s">
        <v>181</v>
      </c>
      <c r="B58" s="423"/>
      <c r="C58" s="423"/>
      <c r="D58" s="423"/>
      <c r="E58" s="423"/>
      <c r="F58" s="423"/>
      <c r="G58" s="423"/>
      <c r="H58" s="424"/>
      <c r="I58" s="98">
        <f>SUM(I56:I57)</f>
        <v>778</v>
      </c>
    </row>
    <row r="59" spans="1:12" x14ac:dyDescent="0.25">
      <c r="A59" s="99"/>
      <c r="B59" s="100"/>
      <c r="C59" s="100"/>
      <c r="D59" s="100"/>
      <c r="E59" s="100"/>
      <c r="F59" s="101"/>
      <c r="G59" s="102"/>
      <c r="H59" s="102"/>
      <c r="I59" s="103"/>
      <c r="L59" s="55"/>
    </row>
    <row r="60" spans="1:12" x14ac:dyDescent="0.25">
      <c r="A60" s="390"/>
      <c r="B60" s="391"/>
      <c r="C60" s="391"/>
      <c r="D60" s="391"/>
      <c r="E60" s="391"/>
      <c r="F60" s="104"/>
      <c r="G60" s="394" t="s">
        <v>182</v>
      </c>
      <c r="H60" s="391"/>
      <c r="I60" s="105">
        <f>I58+I53+I41</f>
        <v>3913.5</v>
      </c>
    </row>
    <row r="61" spans="1:12" x14ac:dyDescent="0.25">
      <c r="A61" s="390"/>
      <c r="B61" s="391"/>
      <c r="C61" s="391"/>
      <c r="D61" s="391"/>
      <c r="E61" s="391"/>
      <c r="F61" s="58"/>
      <c r="G61" s="106"/>
      <c r="H61" s="107"/>
      <c r="I61" s="108"/>
    </row>
    <row r="62" spans="1:12" ht="15.75" thickBot="1" x14ac:dyDescent="0.3">
      <c r="A62" s="390"/>
      <c r="B62" s="391"/>
      <c r="C62" s="391"/>
      <c r="D62" s="391"/>
      <c r="E62" s="391"/>
      <c r="F62" s="58"/>
      <c r="G62" s="444" t="s">
        <v>183</v>
      </c>
      <c r="H62" s="445"/>
      <c r="I62" s="185">
        <f>I60+I61</f>
        <v>3913.5</v>
      </c>
    </row>
    <row r="63" spans="1:12" ht="16.5" thickTop="1" thickBot="1" x14ac:dyDescent="0.3">
      <c r="A63" s="109"/>
      <c r="B63" s="110"/>
      <c r="C63" s="392"/>
      <c r="D63" s="393"/>
      <c r="E63" s="393"/>
      <c r="F63" s="393"/>
      <c r="G63" s="111"/>
      <c r="H63" s="111"/>
      <c r="I63" s="112"/>
    </row>
    <row r="65" spans="1:2" x14ac:dyDescent="0.25">
      <c r="A65" s="55"/>
      <c r="B65" s="55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drawing r:id="rId2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M65"/>
  <sheetViews>
    <sheetView topLeftCell="A7" workbookViewId="0">
      <selection activeCell="P51" sqref="P51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 t="e">
        <f>#REF!</f>
        <v>#REF!</v>
      </c>
      <c r="I9" s="442"/>
    </row>
    <row r="10" spans="1:13" x14ac:dyDescent="0.25">
      <c r="A10" s="57" t="s">
        <v>130</v>
      </c>
      <c r="B10" s="55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F11" s="428" t="s">
        <v>133</v>
      </c>
      <c r="G11" s="429"/>
      <c r="H11" s="430" t="e">
        <f>#REF!</f>
        <v>#REF!</v>
      </c>
      <c r="I11" s="431"/>
    </row>
    <row r="12" spans="1:13" x14ac:dyDescent="0.25">
      <c r="A12" s="57" t="s">
        <v>135</v>
      </c>
      <c r="B12" s="55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456</v>
      </c>
      <c r="G15" s="460"/>
      <c r="H15" s="461" t="s">
        <v>488</v>
      </c>
      <c r="I15" s="457"/>
    </row>
    <row r="16" spans="1:13" x14ac:dyDescent="0.25">
      <c r="A16" s="434" t="s">
        <v>462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>
        <f>SUM(G19*H19)</f>
        <v>0</v>
      </c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>
        <f t="shared" ref="I20:I21" si="0">SUM(G20*H20)</f>
        <v>0</v>
      </c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>
        <f t="shared" si="0"/>
        <v>0</v>
      </c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>
        <f>SUM(I19:I21)</f>
        <v>0</v>
      </c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>
        <v>1</v>
      </c>
      <c r="B25" s="407" t="s">
        <v>439</v>
      </c>
      <c r="C25" s="408"/>
      <c r="D25" s="408"/>
      <c r="E25" s="408"/>
      <c r="F25" s="409"/>
      <c r="G25" s="146">
        <v>2</v>
      </c>
      <c r="H25" s="162">
        <v>2682.61</v>
      </c>
      <c r="I25" s="87">
        <f>H25*G25</f>
        <v>5365.22</v>
      </c>
    </row>
    <row r="26" spans="1:11" x14ac:dyDescent="0.25">
      <c r="A26" s="83"/>
      <c r="B26" s="417"/>
      <c r="C26" s="418"/>
      <c r="D26" s="418"/>
      <c r="E26" s="418"/>
      <c r="F26" s="418"/>
      <c r="G26" s="146"/>
      <c r="H26" s="163"/>
      <c r="I26" s="87"/>
    </row>
    <row r="27" spans="1:11" x14ac:dyDescent="0.25">
      <c r="A27" s="83"/>
      <c r="B27" s="417"/>
      <c r="C27" s="418"/>
      <c r="D27" s="418"/>
      <c r="E27" s="418"/>
      <c r="F27" s="418"/>
      <c r="G27" s="146"/>
      <c r="H27" s="163"/>
      <c r="I27" s="87"/>
    </row>
    <row r="28" spans="1:11" x14ac:dyDescent="0.25">
      <c r="A28" s="83"/>
      <c r="B28" s="468"/>
      <c r="C28" s="469"/>
      <c r="D28" s="469"/>
      <c r="E28" s="469"/>
      <c r="F28" s="470"/>
      <c r="G28" s="146"/>
      <c r="H28" s="163"/>
      <c r="I28" s="87"/>
    </row>
    <row r="29" spans="1:11" x14ac:dyDescent="0.25">
      <c r="A29" s="83"/>
      <c r="B29" s="417"/>
      <c r="C29" s="418"/>
      <c r="D29" s="418"/>
      <c r="E29" s="418"/>
      <c r="F29" s="419"/>
      <c r="G29" s="146"/>
      <c r="H29" s="160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60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60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60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60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60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</row>
    <row r="38" spans="1:12" x14ac:dyDescent="0.25">
      <c r="A38" s="83"/>
      <c r="B38" s="458"/>
      <c r="C38" s="459"/>
      <c r="D38" s="459"/>
      <c r="E38" s="459"/>
      <c r="F38" s="459"/>
      <c r="G38" s="146"/>
      <c r="H38" s="147"/>
      <c r="I38" s="87"/>
      <c r="L38" s="88"/>
    </row>
    <row r="39" spans="1:12" x14ac:dyDescent="0.25">
      <c r="A39" s="455" t="s">
        <v>229</v>
      </c>
      <c r="B39" s="423"/>
      <c r="C39" s="423"/>
      <c r="D39" s="423"/>
      <c r="E39" s="423"/>
      <c r="F39" s="423"/>
      <c r="G39" s="423"/>
      <c r="H39" s="424"/>
      <c r="I39" s="141">
        <f>SUM(I25:I38)</f>
        <v>5365.22</v>
      </c>
      <c r="L39" s="88"/>
    </row>
    <row r="40" spans="1:12" x14ac:dyDescent="0.25">
      <c r="A40" s="422" t="s">
        <v>230</v>
      </c>
      <c r="B40" s="423"/>
      <c r="C40" s="423"/>
      <c r="D40" s="423"/>
      <c r="E40" s="423"/>
      <c r="F40" s="423"/>
      <c r="G40" s="423"/>
      <c r="H40" s="424"/>
      <c r="I40" s="142">
        <f>ROUND((I39*0.15),2)</f>
        <v>804.78</v>
      </c>
      <c r="L40" s="88"/>
    </row>
    <row r="41" spans="1:12" x14ac:dyDescent="0.25">
      <c r="A41" s="422" t="s">
        <v>231</v>
      </c>
      <c r="B41" s="423"/>
      <c r="C41" s="423"/>
      <c r="D41" s="423"/>
      <c r="E41" s="423"/>
      <c r="F41" s="423"/>
      <c r="G41" s="423"/>
      <c r="H41" s="424"/>
      <c r="I41" s="130">
        <f>I39+I40</f>
        <v>6170</v>
      </c>
    </row>
    <row r="42" spans="1:12" x14ac:dyDescent="0.25">
      <c r="A42" s="401" t="s">
        <v>163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25">
      <c r="A43" s="78" t="s">
        <v>164</v>
      </c>
      <c r="B43" s="404" t="s">
        <v>165</v>
      </c>
      <c r="C43" s="405"/>
      <c r="D43" s="406"/>
      <c r="E43" s="404" t="s">
        <v>147</v>
      </c>
      <c r="F43" s="406"/>
      <c r="G43" s="80" t="s">
        <v>149</v>
      </c>
      <c r="H43" s="81" t="s">
        <v>150</v>
      </c>
      <c r="I43" s="82" t="s">
        <v>151</v>
      </c>
    </row>
    <row r="44" spans="1:12" x14ac:dyDescent="0.25">
      <c r="A44" s="83">
        <v>1</v>
      </c>
      <c r="B44" s="425" t="s">
        <v>166</v>
      </c>
      <c r="C44" s="426"/>
      <c r="D44" s="427"/>
      <c r="E44" s="410" t="s">
        <v>167</v>
      </c>
      <c r="F44" s="411"/>
      <c r="G44" s="115"/>
      <c r="H44" s="113">
        <v>450</v>
      </c>
      <c r="I44" s="90">
        <f>SUM(G44*H44)</f>
        <v>0</v>
      </c>
    </row>
    <row r="45" spans="1:12" x14ac:dyDescent="0.25">
      <c r="A45" s="83">
        <v>2</v>
      </c>
      <c r="B45" s="395" t="s">
        <v>168</v>
      </c>
      <c r="C45" s="396"/>
      <c r="D45" s="397"/>
      <c r="E45" s="420" t="s">
        <v>167</v>
      </c>
      <c r="F45" s="421"/>
      <c r="G45" s="84"/>
      <c r="H45" s="114">
        <v>350</v>
      </c>
      <c r="I45" s="87">
        <f t="shared" ref="I45:I49" si="1">SUM(G45*H45)</f>
        <v>0</v>
      </c>
    </row>
    <row r="46" spans="1:12" x14ac:dyDescent="0.25">
      <c r="A46" s="83">
        <v>3</v>
      </c>
      <c r="B46" s="395" t="s">
        <v>169</v>
      </c>
      <c r="C46" s="396"/>
      <c r="D46" s="397"/>
      <c r="E46" s="420" t="s">
        <v>167</v>
      </c>
      <c r="F46" s="421"/>
      <c r="G46" s="84">
        <v>1</v>
      </c>
      <c r="H46" s="114">
        <v>300</v>
      </c>
      <c r="I46" s="87">
        <f t="shared" si="1"/>
        <v>300</v>
      </c>
    </row>
    <row r="47" spans="1:12" x14ac:dyDescent="0.25">
      <c r="A47" s="83">
        <v>4</v>
      </c>
      <c r="B47" s="395" t="s">
        <v>170</v>
      </c>
      <c r="C47" s="396"/>
      <c r="D47" s="397"/>
      <c r="E47" s="420" t="s">
        <v>167</v>
      </c>
      <c r="F47" s="421"/>
      <c r="G47" s="84"/>
      <c r="H47" s="114">
        <v>200</v>
      </c>
      <c r="I47" s="87">
        <f t="shared" si="1"/>
        <v>0</v>
      </c>
    </row>
    <row r="48" spans="1:12" x14ac:dyDescent="0.25">
      <c r="A48" s="83">
        <v>5</v>
      </c>
      <c r="B48" s="395" t="s">
        <v>171</v>
      </c>
      <c r="C48" s="396"/>
      <c r="D48" s="397"/>
      <c r="E48" s="420" t="s">
        <v>167</v>
      </c>
      <c r="F48" s="421"/>
      <c r="G48" s="84">
        <v>1</v>
      </c>
      <c r="H48" s="116">
        <v>200</v>
      </c>
      <c r="I48" s="87">
        <f t="shared" si="1"/>
        <v>200</v>
      </c>
    </row>
    <row r="49" spans="1:12" x14ac:dyDescent="0.25">
      <c r="A49" s="83">
        <v>6</v>
      </c>
      <c r="B49" s="395" t="s">
        <v>410</v>
      </c>
      <c r="C49" s="396"/>
      <c r="D49" s="397"/>
      <c r="E49" s="420" t="s">
        <v>167</v>
      </c>
      <c r="F49" s="421"/>
      <c r="G49" s="84"/>
      <c r="H49" s="116">
        <v>140</v>
      </c>
      <c r="I49" s="87">
        <f t="shared" si="1"/>
        <v>0</v>
      </c>
    </row>
    <row r="50" spans="1:12" x14ac:dyDescent="0.25">
      <c r="A50" s="83"/>
      <c r="B50" s="395"/>
      <c r="C50" s="396"/>
      <c r="D50" s="397"/>
      <c r="E50" s="91"/>
      <c r="F50" s="58"/>
      <c r="G50" s="58"/>
      <c r="H50" s="74"/>
      <c r="I50" s="87"/>
    </row>
    <row r="51" spans="1:12" x14ac:dyDescent="0.25">
      <c r="A51" s="72"/>
      <c r="B51" s="395"/>
      <c r="C51" s="396"/>
      <c r="D51" s="397"/>
      <c r="F51" s="58"/>
      <c r="G51" s="58"/>
      <c r="H51" s="74"/>
      <c r="I51" s="87"/>
    </row>
    <row r="52" spans="1:12" x14ac:dyDescent="0.25">
      <c r="A52" s="92"/>
      <c r="B52" s="398"/>
      <c r="C52" s="399"/>
      <c r="D52" s="400"/>
      <c r="E52" s="60"/>
      <c r="F52" s="61"/>
      <c r="G52" s="58"/>
      <c r="H52" s="76"/>
      <c r="I52" s="87"/>
    </row>
    <row r="53" spans="1:12" x14ac:dyDescent="0.25">
      <c r="A53" s="422" t="s">
        <v>173</v>
      </c>
      <c r="B53" s="423"/>
      <c r="C53" s="423"/>
      <c r="D53" s="423"/>
      <c r="E53" s="423"/>
      <c r="F53" s="423"/>
      <c r="G53" s="423"/>
      <c r="H53" s="424"/>
      <c r="I53" s="98">
        <f>SUM(I44:I52)</f>
        <v>500</v>
      </c>
    </row>
    <row r="54" spans="1:12" x14ac:dyDescent="0.25">
      <c r="A54" s="401" t="s">
        <v>174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25">
      <c r="A55" s="78" t="s">
        <v>175</v>
      </c>
      <c r="B55" s="404" t="s">
        <v>176</v>
      </c>
      <c r="C55" s="405"/>
      <c r="D55" s="406"/>
      <c r="E55" s="404" t="s">
        <v>177</v>
      </c>
      <c r="F55" s="406"/>
      <c r="G55" s="94" t="s">
        <v>178</v>
      </c>
      <c r="H55" s="94" t="s">
        <v>150</v>
      </c>
      <c r="I55" s="95" t="s">
        <v>151</v>
      </c>
    </row>
    <row r="56" spans="1:12" x14ac:dyDescent="0.25">
      <c r="A56" s="83">
        <v>1</v>
      </c>
      <c r="B56" s="407" t="s">
        <v>489</v>
      </c>
      <c r="C56" s="408"/>
      <c r="D56" s="409"/>
      <c r="E56" s="420">
        <v>1</v>
      </c>
      <c r="F56" s="421"/>
      <c r="G56" s="84">
        <v>84.2</v>
      </c>
      <c r="H56" s="96">
        <v>5</v>
      </c>
      <c r="I56" s="87">
        <f>H56*G56</f>
        <v>421</v>
      </c>
    </row>
    <row r="57" spans="1:12" x14ac:dyDescent="0.25">
      <c r="A57" s="97"/>
      <c r="B57" s="412"/>
      <c r="C57" s="413"/>
      <c r="D57" s="414"/>
      <c r="E57" s="415"/>
      <c r="F57" s="416"/>
      <c r="G57" s="84"/>
      <c r="H57" s="96"/>
      <c r="I57" s="87"/>
    </row>
    <row r="58" spans="1:12" x14ac:dyDescent="0.25">
      <c r="A58" s="422" t="s">
        <v>181</v>
      </c>
      <c r="B58" s="423"/>
      <c r="C58" s="423"/>
      <c r="D58" s="423"/>
      <c r="E58" s="423"/>
      <c r="F58" s="423"/>
      <c r="G58" s="423"/>
      <c r="H58" s="424"/>
      <c r="I58" s="98">
        <f>SUM(I56:I57)</f>
        <v>421</v>
      </c>
    </row>
    <row r="59" spans="1:12" x14ac:dyDescent="0.25">
      <c r="A59" s="99"/>
      <c r="B59" s="100"/>
      <c r="C59" s="100"/>
      <c r="D59" s="100"/>
      <c r="E59" s="100"/>
      <c r="F59" s="101"/>
      <c r="G59" s="102"/>
      <c r="H59" s="102"/>
      <c r="I59" s="103"/>
      <c r="L59" s="55"/>
    </row>
    <row r="60" spans="1:12" x14ac:dyDescent="0.25">
      <c r="A60" s="390"/>
      <c r="B60" s="391"/>
      <c r="C60" s="391"/>
      <c r="D60" s="391"/>
      <c r="E60" s="391"/>
      <c r="F60" s="104"/>
      <c r="G60" s="394" t="s">
        <v>182</v>
      </c>
      <c r="H60" s="391"/>
      <c r="I60" s="105">
        <f>I58+I53+I41</f>
        <v>7091</v>
      </c>
    </row>
    <row r="61" spans="1:12" x14ac:dyDescent="0.25">
      <c r="A61" s="390"/>
      <c r="B61" s="391"/>
      <c r="C61" s="391"/>
      <c r="D61" s="391"/>
      <c r="E61" s="391"/>
      <c r="F61" s="58"/>
      <c r="G61" s="106"/>
      <c r="H61" s="107"/>
      <c r="I61" s="108"/>
    </row>
    <row r="62" spans="1:12" ht="15.75" thickBot="1" x14ac:dyDescent="0.3">
      <c r="A62" s="390"/>
      <c r="B62" s="391"/>
      <c r="C62" s="391"/>
      <c r="D62" s="391"/>
      <c r="E62" s="391"/>
      <c r="F62" s="58"/>
      <c r="G62" s="444" t="s">
        <v>183</v>
      </c>
      <c r="H62" s="445"/>
      <c r="I62" s="117">
        <f>I60+I61</f>
        <v>7091</v>
      </c>
    </row>
    <row r="63" spans="1:12" ht="16.5" thickTop="1" thickBot="1" x14ac:dyDescent="0.3">
      <c r="A63" s="109"/>
      <c r="B63" s="110"/>
      <c r="C63" s="392"/>
      <c r="D63" s="393"/>
      <c r="E63" s="393"/>
      <c r="F63" s="393"/>
      <c r="G63" s="111"/>
      <c r="H63" s="111"/>
      <c r="I63" s="112"/>
    </row>
    <row r="65" spans="1:2" x14ac:dyDescent="0.25">
      <c r="A65" s="55"/>
      <c r="B65" s="55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tabColor rgb="FF92D050"/>
  </sheetPr>
  <dimension ref="A1:M65"/>
  <sheetViews>
    <sheetView view="pageBreakPreview" zoomScale="60" zoomScaleNormal="100" workbookViewId="0">
      <selection activeCell="Q34" sqref="A1:XFD104857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5.140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>
        <v>77</v>
      </c>
      <c r="I9" s="442"/>
    </row>
    <row r="10" spans="1:13" x14ac:dyDescent="0.25">
      <c r="A10" s="57" t="s">
        <v>130</v>
      </c>
      <c r="B10" s="55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F11" s="428" t="s">
        <v>133</v>
      </c>
      <c r="G11" s="429"/>
      <c r="H11" s="495" t="e">
        <f>#REF!</f>
        <v>#REF!</v>
      </c>
      <c r="I11" s="431"/>
    </row>
    <row r="12" spans="1:13" x14ac:dyDescent="0.25">
      <c r="A12" s="57" t="s">
        <v>135</v>
      </c>
      <c r="B12" s="55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456</v>
      </c>
      <c r="G15" s="460"/>
      <c r="H15" s="461" t="s">
        <v>477</v>
      </c>
      <c r="I15" s="457"/>
    </row>
    <row r="16" spans="1:13" x14ac:dyDescent="0.25">
      <c r="A16" s="434" t="s">
        <v>381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/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/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/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/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/>
      <c r="B25" s="407"/>
      <c r="C25" s="408"/>
      <c r="D25" s="408"/>
      <c r="E25" s="408"/>
      <c r="F25" s="409"/>
      <c r="G25" s="146"/>
      <c r="H25" s="162"/>
      <c r="I25" s="87"/>
    </row>
    <row r="26" spans="1:11" x14ac:dyDescent="0.25">
      <c r="A26" s="83"/>
      <c r="B26" s="417"/>
      <c r="C26" s="418"/>
      <c r="D26" s="418"/>
      <c r="E26" s="418"/>
      <c r="F26" s="419"/>
      <c r="G26" s="146"/>
      <c r="H26" s="163"/>
      <c r="I26" s="87"/>
    </row>
    <row r="27" spans="1:11" x14ac:dyDescent="0.25">
      <c r="A27" s="83"/>
      <c r="B27" s="417"/>
      <c r="C27" s="418"/>
      <c r="D27" s="418"/>
      <c r="E27" s="418"/>
      <c r="F27" s="419"/>
      <c r="G27" s="146"/>
      <c r="H27" s="163"/>
      <c r="I27" s="87"/>
    </row>
    <row r="28" spans="1:11" x14ac:dyDescent="0.25">
      <c r="A28" s="83"/>
      <c r="B28" s="417"/>
      <c r="C28" s="418"/>
      <c r="D28" s="418"/>
      <c r="E28" s="418"/>
      <c r="F28" s="419"/>
      <c r="G28" s="146"/>
      <c r="H28" s="163"/>
      <c r="I28" s="87"/>
    </row>
    <row r="29" spans="1:11" x14ac:dyDescent="0.25">
      <c r="A29" s="83"/>
      <c r="B29" s="417"/>
      <c r="C29" s="418"/>
      <c r="D29" s="418"/>
      <c r="E29" s="418"/>
      <c r="F29" s="419"/>
      <c r="G29" s="146"/>
      <c r="H29" s="163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63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63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60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60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60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</row>
    <row r="38" spans="1:12" x14ac:dyDescent="0.25">
      <c r="A38" s="83"/>
      <c r="B38" s="458"/>
      <c r="C38" s="459"/>
      <c r="D38" s="459"/>
      <c r="E38" s="459"/>
      <c r="F38" s="459"/>
      <c r="G38" s="146"/>
      <c r="H38" s="147"/>
      <c r="I38" s="87"/>
      <c r="L38" s="88"/>
    </row>
    <row r="39" spans="1:12" x14ac:dyDescent="0.25">
      <c r="A39" s="455" t="s">
        <v>229</v>
      </c>
      <c r="B39" s="423"/>
      <c r="C39" s="423"/>
      <c r="D39" s="423"/>
      <c r="E39" s="423"/>
      <c r="F39" s="423"/>
      <c r="G39" s="423"/>
      <c r="H39" s="424"/>
      <c r="I39" s="141">
        <f>SUM(I25:I38)</f>
        <v>0</v>
      </c>
      <c r="L39" s="88"/>
    </row>
    <row r="40" spans="1:12" x14ac:dyDescent="0.25">
      <c r="A40" s="422" t="s">
        <v>230</v>
      </c>
      <c r="B40" s="423"/>
      <c r="C40" s="423"/>
      <c r="D40" s="423"/>
      <c r="E40" s="423"/>
      <c r="F40" s="423"/>
      <c r="G40" s="423"/>
      <c r="H40" s="424"/>
      <c r="I40" s="142">
        <f>ROUND((I39*0.15),2)</f>
        <v>0</v>
      </c>
      <c r="L40" s="88"/>
    </row>
    <row r="41" spans="1:12" x14ac:dyDescent="0.25">
      <c r="A41" s="422" t="s">
        <v>231</v>
      </c>
      <c r="B41" s="423"/>
      <c r="C41" s="423"/>
      <c r="D41" s="423"/>
      <c r="E41" s="423"/>
      <c r="F41" s="423"/>
      <c r="G41" s="423"/>
      <c r="H41" s="424"/>
      <c r="I41" s="130">
        <f>I39+I40</f>
        <v>0</v>
      </c>
    </row>
    <row r="42" spans="1:12" x14ac:dyDescent="0.25">
      <c r="A42" s="401" t="s">
        <v>163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25">
      <c r="A43" s="78" t="s">
        <v>164</v>
      </c>
      <c r="B43" s="404" t="s">
        <v>165</v>
      </c>
      <c r="C43" s="405"/>
      <c r="D43" s="406"/>
      <c r="E43" s="404" t="s">
        <v>147</v>
      </c>
      <c r="F43" s="406"/>
      <c r="G43" s="80" t="s">
        <v>149</v>
      </c>
      <c r="H43" s="81" t="s">
        <v>150</v>
      </c>
      <c r="I43" s="82" t="s">
        <v>151</v>
      </c>
    </row>
    <row r="44" spans="1:12" x14ac:dyDescent="0.25">
      <c r="A44" s="83">
        <v>1</v>
      </c>
      <c r="B44" s="425" t="s">
        <v>166</v>
      </c>
      <c r="C44" s="426"/>
      <c r="D44" s="427"/>
      <c r="E44" s="410" t="s">
        <v>167</v>
      </c>
      <c r="F44" s="411"/>
      <c r="G44" s="115"/>
      <c r="H44" s="113">
        <v>450</v>
      </c>
      <c r="I44" s="90">
        <f>SUM(G44*H44)</f>
        <v>0</v>
      </c>
    </row>
    <row r="45" spans="1:12" x14ac:dyDescent="0.25">
      <c r="A45" s="83">
        <v>2</v>
      </c>
      <c r="B45" s="395" t="s">
        <v>168</v>
      </c>
      <c r="C45" s="396"/>
      <c r="D45" s="397"/>
      <c r="E45" s="420" t="s">
        <v>167</v>
      </c>
      <c r="F45" s="421"/>
      <c r="G45" s="84"/>
      <c r="H45" s="114">
        <v>350</v>
      </c>
      <c r="I45" s="87">
        <f t="shared" ref="I45:I49" si="0">SUM(G45*H45)</f>
        <v>0</v>
      </c>
    </row>
    <row r="46" spans="1:12" x14ac:dyDescent="0.25">
      <c r="A46" s="83">
        <v>3</v>
      </c>
      <c r="B46" s="395" t="s">
        <v>169</v>
      </c>
      <c r="C46" s="396"/>
      <c r="D46" s="397"/>
      <c r="E46" s="420" t="s">
        <v>167</v>
      </c>
      <c r="F46" s="421"/>
      <c r="G46" s="84">
        <v>2</v>
      </c>
      <c r="H46" s="114">
        <v>300</v>
      </c>
      <c r="I46" s="87">
        <f t="shared" si="0"/>
        <v>600</v>
      </c>
    </row>
    <row r="47" spans="1:12" x14ac:dyDescent="0.25">
      <c r="A47" s="83">
        <v>4</v>
      </c>
      <c r="B47" s="395" t="s">
        <v>170</v>
      </c>
      <c r="C47" s="396"/>
      <c r="D47" s="397"/>
      <c r="E47" s="420" t="s">
        <v>167</v>
      </c>
      <c r="F47" s="421"/>
      <c r="G47" s="84"/>
      <c r="H47" s="114">
        <v>200</v>
      </c>
      <c r="I47" s="87">
        <f t="shared" si="0"/>
        <v>0</v>
      </c>
    </row>
    <row r="48" spans="1:12" x14ac:dyDescent="0.25">
      <c r="A48" s="83">
        <v>5</v>
      </c>
      <c r="B48" s="395" t="s">
        <v>171</v>
      </c>
      <c r="C48" s="396"/>
      <c r="D48" s="397"/>
      <c r="E48" s="420" t="s">
        <v>167</v>
      </c>
      <c r="F48" s="421"/>
      <c r="G48" s="84">
        <v>2</v>
      </c>
      <c r="H48" s="116">
        <v>200</v>
      </c>
      <c r="I48" s="87">
        <f t="shared" si="0"/>
        <v>400</v>
      </c>
    </row>
    <row r="49" spans="1:12" x14ac:dyDescent="0.25">
      <c r="A49" s="83">
        <v>6</v>
      </c>
      <c r="B49" s="395" t="s">
        <v>410</v>
      </c>
      <c r="C49" s="396"/>
      <c r="D49" s="397"/>
      <c r="E49" s="420" t="s">
        <v>167</v>
      </c>
      <c r="F49" s="421"/>
      <c r="G49" s="84"/>
      <c r="H49" s="116">
        <v>140</v>
      </c>
      <c r="I49" s="87">
        <f t="shared" si="0"/>
        <v>0</v>
      </c>
    </row>
    <row r="50" spans="1:12" x14ac:dyDescent="0.25">
      <c r="A50" s="83"/>
      <c r="B50" s="395"/>
      <c r="C50" s="396"/>
      <c r="D50" s="397"/>
      <c r="E50" s="91"/>
      <c r="F50" s="58"/>
      <c r="G50" s="58"/>
      <c r="H50" s="74"/>
      <c r="I50" s="87"/>
    </row>
    <row r="51" spans="1:12" x14ac:dyDescent="0.25">
      <c r="A51" s="72"/>
      <c r="B51" s="395"/>
      <c r="C51" s="396"/>
      <c r="D51" s="397"/>
      <c r="F51" s="58"/>
      <c r="G51" s="58"/>
      <c r="H51" s="74"/>
      <c r="I51" s="87"/>
    </row>
    <row r="52" spans="1:12" x14ac:dyDescent="0.25">
      <c r="A52" s="92"/>
      <c r="B52" s="398"/>
      <c r="C52" s="399"/>
      <c r="D52" s="400"/>
      <c r="E52" s="60"/>
      <c r="F52" s="61"/>
      <c r="G52" s="58"/>
      <c r="H52" s="76"/>
      <c r="I52" s="87"/>
    </row>
    <row r="53" spans="1:12" x14ac:dyDescent="0.25">
      <c r="A53" s="422" t="s">
        <v>173</v>
      </c>
      <c r="B53" s="423"/>
      <c r="C53" s="423"/>
      <c r="D53" s="423"/>
      <c r="E53" s="423"/>
      <c r="F53" s="423"/>
      <c r="G53" s="423"/>
      <c r="H53" s="424"/>
      <c r="I53" s="98">
        <f>SUM(I44:I52)</f>
        <v>1000</v>
      </c>
    </row>
    <row r="54" spans="1:12" x14ac:dyDescent="0.25">
      <c r="A54" s="401" t="s">
        <v>174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25">
      <c r="A55" s="78" t="s">
        <v>175</v>
      </c>
      <c r="B55" s="404" t="s">
        <v>176</v>
      </c>
      <c r="C55" s="405"/>
      <c r="D55" s="406"/>
      <c r="E55" s="404" t="s">
        <v>177</v>
      </c>
      <c r="F55" s="406"/>
      <c r="G55" s="94" t="s">
        <v>178</v>
      </c>
      <c r="H55" s="94" t="s">
        <v>150</v>
      </c>
      <c r="I55" s="95" t="s">
        <v>151</v>
      </c>
    </row>
    <row r="56" spans="1:12" x14ac:dyDescent="0.25">
      <c r="A56" s="83">
        <v>1</v>
      </c>
      <c r="B56" s="407" t="s">
        <v>490</v>
      </c>
      <c r="C56" s="408"/>
      <c r="D56" s="409"/>
      <c r="E56" s="420">
        <v>1</v>
      </c>
      <c r="F56" s="421"/>
      <c r="G56" s="84">
        <v>12.4</v>
      </c>
      <c r="H56" s="96">
        <v>5</v>
      </c>
      <c r="I56" s="87">
        <f>H56*G56</f>
        <v>62</v>
      </c>
    </row>
    <row r="57" spans="1:12" x14ac:dyDescent="0.25">
      <c r="A57" s="97"/>
      <c r="B57" s="412"/>
      <c r="C57" s="413"/>
      <c r="D57" s="414"/>
      <c r="E57" s="415"/>
      <c r="F57" s="416"/>
      <c r="G57" s="84"/>
      <c r="H57" s="96"/>
      <c r="I57" s="87"/>
    </row>
    <row r="58" spans="1:12" x14ac:dyDescent="0.25">
      <c r="A58" s="422" t="s">
        <v>181</v>
      </c>
      <c r="B58" s="423"/>
      <c r="C58" s="423"/>
      <c r="D58" s="423"/>
      <c r="E58" s="423"/>
      <c r="F58" s="423"/>
      <c r="G58" s="423"/>
      <c r="H58" s="424"/>
      <c r="I58" s="98">
        <f>SUM(I56:I57)</f>
        <v>62</v>
      </c>
    </row>
    <row r="59" spans="1:12" x14ac:dyDescent="0.25">
      <c r="A59" s="99"/>
      <c r="B59" s="100"/>
      <c r="C59" s="100"/>
      <c r="D59" s="100"/>
      <c r="E59" s="100"/>
      <c r="F59" s="101"/>
      <c r="G59" s="102"/>
      <c r="H59" s="102"/>
      <c r="I59" s="103"/>
      <c r="L59" s="55"/>
    </row>
    <row r="60" spans="1:12" x14ac:dyDescent="0.25">
      <c r="A60" s="390"/>
      <c r="B60" s="391"/>
      <c r="C60" s="391"/>
      <c r="D60" s="391"/>
      <c r="E60" s="391"/>
      <c r="F60" s="104"/>
      <c r="G60" s="394" t="s">
        <v>182</v>
      </c>
      <c r="H60" s="391"/>
      <c r="I60" s="105">
        <f>I58+I53+I41</f>
        <v>1062</v>
      </c>
    </row>
    <row r="61" spans="1:12" x14ac:dyDescent="0.25">
      <c r="A61" s="390"/>
      <c r="B61" s="391"/>
      <c r="C61" s="391"/>
      <c r="D61" s="391"/>
      <c r="E61" s="391"/>
      <c r="F61" s="58"/>
      <c r="G61" s="106"/>
      <c r="H61" s="107"/>
      <c r="I61" s="108"/>
    </row>
    <row r="62" spans="1:12" ht="15.75" thickBot="1" x14ac:dyDescent="0.3">
      <c r="A62" s="390"/>
      <c r="B62" s="391"/>
      <c r="C62" s="391"/>
      <c r="D62" s="391"/>
      <c r="E62" s="391"/>
      <c r="F62" s="58"/>
      <c r="G62" s="444" t="s">
        <v>183</v>
      </c>
      <c r="H62" s="445"/>
      <c r="I62" s="117">
        <f>I60+I61</f>
        <v>1062</v>
      </c>
    </row>
    <row r="63" spans="1:12" ht="16.5" thickTop="1" thickBot="1" x14ac:dyDescent="0.3">
      <c r="A63" s="109"/>
      <c r="B63" s="110"/>
      <c r="C63" s="392"/>
      <c r="D63" s="393"/>
      <c r="E63" s="393"/>
      <c r="F63" s="393"/>
      <c r="G63" s="111"/>
      <c r="H63" s="111"/>
      <c r="I63" s="112"/>
    </row>
    <row r="65" spans="1:2" x14ac:dyDescent="0.25">
      <c r="A65" s="55"/>
      <c r="B65" s="55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drawing r:id="rId2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tabColor rgb="FF92D050"/>
  </sheetPr>
  <dimension ref="A1:M65"/>
  <sheetViews>
    <sheetView topLeftCell="A16" workbookViewId="0">
      <selection activeCell="R37" sqref="R37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5.140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>
        <v>78</v>
      </c>
      <c r="I9" s="442"/>
    </row>
    <row r="10" spans="1:13" x14ac:dyDescent="0.25">
      <c r="A10" s="57" t="s">
        <v>130</v>
      </c>
      <c r="B10" s="55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F11" s="428" t="s">
        <v>133</v>
      </c>
      <c r="G11" s="429"/>
      <c r="H11" s="495" t="e">
        <f>#REF!</f>
        <v>#REF!</v>
      </c>
      <c r="I11" s="431"/>
    </row>
    <row r="12" spans="1:13" x14ac:dyDescent="0.25">
      <c r="A12" s="57" t="s">
        <v>135</v>
      </c>
      <c r="B12" s="55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456</v>
      </c>
      <c r="G15" s="460"/>
      <c r="H15" s="461" t="s">
        <v>491</v>
      </c>
      <c r="I15" s="457"/>
    </row>
    <row r="16" spans="1:13" x14ac:dyDescent="0.25">
      <c r="A16" s="434" t="s">
        <v>492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/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/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/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/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>
        <v>1</v>
      </c>
      <c r="B25" s="407" t="s">
        <v>448</v>
      </c>
      <c r="C25" s="408"/>
      <c r="D25" s="408"/>
      <c r="E25" s="408"/>
      <c r="F25" s="409"/>
      <c r="G25" s="146">
        <v>1</v>
      </c>
      <c r="H25" s="162">
        <v>2304.35</v>
      </c>
      <c r="I25" s="87">
        <f>H25*G25</f>
        <v>2304.35</v>
      </c>
    </row>
    <row r="26" spans="1:11" x14ac:dyDescent="0.25">
      <c r="A26" s="83"/>
      <c r="B26" s="479" t="s">
        <v>493</v>
      </c>
      <c r="C26" s="480"/>
      <c r="D26" s="480"/>
      <c r="E26" s="480"/>
      <c r="F26" s="481"/>
      <c r="G26" s="165">
        <v>1</v>
      </c>
      <c r="H26" s="168">
        <v>-230</v>
      </c>
      <c r="I26" s="87"/>
    </row>
    <row r="27" spans="1:11" x14ac:dyDescent="0.25">
      <c r="A27" s="83"/>
      <c r="B27" s="417"/>
      <c r="C27" s="418"/>
      <c r="D27" s="418"/>
      <c r="E27" s="418"/>
      <c r="F27" s="419"/>
      <c r="G27" s="146"/>
      <c r="H27" s="163"/>
      <c r="I27" s="87"/>
    </row>
    <row r="28" spans="1:11" x14ac:dyDescent="0.25">
      <c r="A28" s="83"/>
      <c r="B28" s="417"/>
      <c r="C28" s="418"/>
      <c r="D28" s="418"/>
      <c r="E28" s="418"/>
      <c r="F28" s="419"/>
      <c r="G28" s="146"/>
      <c r="H28" s="163"/>
      <c r="I28" s="87"/>
    </row>
    <row r="29" spans="1:11" x14ac:dyDescent="0.25">
      <c r="A29" s="83"/>
      <c r="B29" s="417"/>
      <c r="C29" s="418"/>
      <c r="D29" s="418"/>
      <c r="E29" s="418"/>
      <c r="F29" s="419"/>
      <c r="G29" s="146"/>
      <c r="H29" s="163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63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63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60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60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60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</row>
    <row r="38" spans="1:12" x14ac:dyDescent="0.25">
      <c r="A38" s="83"/>
      <c r="B38" s="458"/>
      <c r="C38" s="459"/>
      <c r="D38" s="459"/>
      <c r="E38" s="459"/>
      <c r="F38" s="459"/>
      <c r="G38" s="146"/>
      <c r="H38" s="147"/>
      <c r="I38" s="87"/>
      <c r="L38" s="88"/>
    </row>
    <row r="39" spans="1:12" x14ac:dyDescent="0.25">
      <c r="A39" s="455" t="s">
        <v>229</v>
      </c>
      <c r="B39" s="423"/>
      <c r="C39" s="423"/>
      <c r="D39" s="423"/>
      <c r="E39" s="423"/>
      <c r="F39" s="423"/>
      <c r="G39" s="423"/>
      <c r="H39" s="424"/>
      <c r="I39" s="141">
        <f>SUM(I25:I38)</f>
        <v>2304.35</v>
      </c>
      <c r="L39" s="88"/>
    </row>
    <row r="40" spans="1:12" x14ac:dyDescent="0.25">
      <c r="A40" s="422" t="s">
        <v>230</v>
      </c>
      <c r="B40" s="423"/>
      <c r="C40" s="423"/>
      <c r="D40" s="423"/>
      <c r="E40" s="423"/>
      <c r="F40" s="423"/>
      <c r="G40" s="423"/>
      <c r="H40" s="424"/>
      <c r="I40" s="142">
        <f>ROUND((I39*0.15),2)</f>
        <v>345.65</v>
      </c>
      <c r="L40" s="88"/>
    </row>
    <row r="41" spans="1:12" x14ac:dyDescent="0.25">
      <c r="A41" s="422" t="s">
        <v>231</v>
      </c>
      <c r="B41" s="423"/>
      <c r="C41" s="423"/>
      <c r="D41" s="423"/>
      <c r="E41" s="423"/>
      <c r="F41" s="423"/>
      <c r="G41" s="423"/>
      <c r="H41" s="424"/>
      <c r="I41" s="186">
        <f>I39+I40-230</f>
        <v>2420</v>
      </c>
    </row>
    <row r="42" spans="1:12" x14ac:dyDescent="0.25">
      <c r="A42" s="401" t="s">
        <v>163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25">
      <c r="A43" s="78" t="s">
        <v>164</v>
      </c>
      <c r="B43" s="404" t="s">
        <v>165</v>
      </c>
      <c r="C43" s="405"/>
      <c r="D43" s="406"/>
      <c r="E43" s="404" t="s">
        <v>147</v>
      </c>
      <c r="F43" s="406"/>
      <c r="G43" s="80" t="s">
        <v>149</v>
      </c>
      <c r="H43" s="81" t="s">
        <v>150</v>
      </c>
      <c r="I43" s="82" t="s">
        <v>151</v>
      </c>
    </row>
    <row r="44" spans="1:12" x14ac:dyDescent="0.25">
      <c r="A44" s="83">
        <v>1</v>
      </c>
      <c r="B44" s="425" t="s">
        <v>166</v>
      </c>
      <c r="C44" s="426"/>
      <c r="D44" s="427"/>
      <c r="E44" s="410" t="s">
        <v>167</v>
      </c>
      <c r="F44" s="411"/>
      <c r="G44" s="115"/>
      <c r="H44" s="113">
        <v>450</v>
      </c>
      <c r="I44" s="90">
        <f>SUM(G44*H44)</f>
        <v>0</v>
      </c>
    </row>
    <row r="45" spans="1:12" x14ac:dyDescent="0.25">
      <c r="A45" s="83">
        <v>2</v>
      </c>
      <c r="B45" s="395" t="s">
        <v>168</v>
      </c>
      <c r="C45" s="396"/>
      <c r="D45" s="397"/>
      <c r="E45" s="420" t="s">
        <v>167</v>
      </c>
      <c r="F45" s="421"/>
      <c r="G45" s="84"/>
      <c r="H45" s="114">
        <v>350</v>
      </c>
      <c r="I45" s="87">
        <f t="shared" ref="I45:I49" si="0">SUM(G45*H45)</f>
        <v>0</v>
      </c>
    </row>
    <row r="46" spans="1:12" x14ac:dyDescent="0.25">
      <c r="A46" s="83">
        <v>3</v>
      </c>
      <c r="B46" s="395" t="s">
        <v>169</v>
      </c>
      <c r="C46" s="396"/>
      <c r="D46" s="397"/>
      <c r="E46" s="420" t="s">
        <v>167</v>
      </c>
      <c r="F46" s="421"/>
      <c r="G46" s="84">
        <v>1.5</v>
      </c>
      <c r="H46" s="114">
        <v>300</v>
      </c>
      <c r="I46" s="87">
        <f t="shared" si="0"/>
        <v>450</v>
      </c>
    </row>
    <row r="47" spans="1:12" x14ac:dyDescent="0.25">
      <c r="A47" s="83">
        <v>4</v>
      </c>
      <c r="B47" s="395" t="s">
        <v>170</v>
      </c>
      <c r="C47" s="396"/>
      <c r="D47" s="397"/>
      <c r="E47" s="420" t="s">
        <v>167</v>
      </c>
      <c r="F47" s="421"/>
      <c r="G47" s="84">
        <v>1.5</v>
      </c>
      <c r="H47" s="114">
        <v>200</v>
      </c>
      <c r="I47" s="87">
        <f t="shared" si="0"/>
        <v>300</v>
      </c>
    </row>
    <row r="48" spans="1:12" x14ac:dyDescent="0.25">
      <c r="A48" s="83">
        <v>5</v>
      </c>
      <c r="B48" s="395" t="s">
        <v>171</v>
      </c>
      <c r="C48" s="396"/>
      <c r="D48" s="397"/>
      <c r="E48" s="420" t="s">
        <v>167</v>
      </c>
      <c r="F48" s="421"/>
      <c r="G48" s="84"/>
      <c r="H48" s="116">
        <v>200</v>
      </c>
      <c r="I48" s="87">
        <f t="shared" si="0"/>
        <v>0</v>
      </c>
    </row>
    <row r="49" spans="1:12" x14ac:dyDescent="0.25">
      <c r="A49" s="83">
        <v>6</v>
      </c>
      <c r="B49" s="395" t="s">
        <v>410</v>
      </c>
      <c r="C49" s="396"/>
      <c r="D49" s="397"/>
      <c r="E49" s="420" t="s">
        <v>167</v>
      </c>
      <c r="F49" s="421"/>
      <c r="G49" s="84"/>
      <c r="H49" s="116">
        <v>140</v>
      </c>
      <c r="I49" s="87">
        <f t="shared" si="0"/>
        <v>0</v>
      </c>
    </row>
    <row r="50" spans="1:12" x14ac:dyDescent="0.25">
      <c r="A50" s="83"/>
      <c r="B50" s="395"/>
      <c r="C50" s="396"/>
      <c r="D50" s="397"/>
      <c r="E50" s="91"/>
      <c r="F50" s="58"/>
      <c r="G50" s="58"/>
      <c r="H50" s="74"/>
      <c r="I50" s="87"/>
    </row>
    <row r="51" spans="1:12" x14ac:dyDescent="0.25">
      <c r="A51" s="72"/>
      <c r="B51" s="395"/>
      <c r="C51" s="396"/>
      <c r="D51" s="397"/>
      <c r="F51" s="58"/>
      <c r="G51" s="58"/>
      <c r="H51" s="74"/>
      <c r="I51" s="87"/>
    </row>
    <row r="52" spans="1:12" x14ac:dyDescent="0.25">
      <c r="A52" s="92"/>
      <c r="B52" s="398"/>
      <c r="C52" s="399"/>
      <c r="D52" s="400"/>
      <c r="E52" s="60"/>
      <c r="F52" s="61"/>
      <c r="G52" s="58"/>
      <c r="H52" s="76"/>
      <c r="I52" s="87"/>
    </row>
    <row r="53" spans="1:12" x14ac:dyDescent="0.25">
      <c r="A53" s="422" t="s">
        <v>173</v>
      </c>
      <c r="B53" s="423"/>
      <c r="C53" s="423"/>
      <c r="D53" s="423"/>
      <c r="E53" s="423"/>
      <c r="F53" s="423"/>
      <c r="G53" s="423"/>
      <c r="H53" s="424"/>
      <c r="I53" s="98">
        <f>SUM(I44:I52)</f>
        <v>750</v>
      </c>
    </row>
    <row r="54" spans="1:12" x14ac:dyDescent="0.25">
      <c r="A54" s="401" t="s">
        <v>174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25">
      <c r="A55" s="78" t="s">
        <v>175</v>
      </c>
      <c r="B55" s="404" t="s">
        <v>176</v>
      </c>
      <c r="C55" s="405"/>
      <c r="D55" s="406"/>
      <c r="E55" s="404" t="s">
        <v>177</v>
      </c>
      <c r="F55" s="406"/>
      <c r="G55" s="94" t="s">
        <v>178</v>
      </c>
      <c r="H55" s="94" t="s">
        <v>150</v>
      </c>
      <c r="I55" s="95" t="s">
        <v>151</v>
      </c>
    </row>
    <row r="56" spans="1:12" x14ac:dyDescent="0.25">
      <c r="A56" s="83">
        <v>1</v>
      </c>
      <c r="B56" s="407" t="s">
        <v>494</v>
      </c>
      <c r="C56" s="408"/>
      <c r="D56" s="409"/>
      <c r="E56" s="420">
        <v>1</v>
      </c>
      <c r="F56" s="421"/>
      <c r="G56" s="84">
        <v>19.399999999999999</v>
      </c>
      <c r="H56" s="96">
        <v>5</v>
      </c>
      <c r="I56" s="87">
        <f>H56*G56</f>
        <v>97</v>
      </c>
    </row>
    <row r="57" spans="1:12" x14ac:dyDescent="0.25">
      <c r="A57" s="97"/>
      <c r="B57" s="412"/>
      <c r="C57" s="413"/>
      <c r="D57" s="414"/>
      <c r="E57" s="415"/>
      <c r="F57" s="416"/>
      <c r="G57" s="84"/>
      <c r="H57" s="96"/>
      <c r="I57" s="87"/>
    </row>
    <row r="58" spans="1:12" x14ac:dyDescent="0.25">
      <c r="A58" s="422" t="s">
        <v>181</v>
      </c>
      <c r="B58" s="423"/>
      <c r="C58" s="423"/>
      <c r="D58" s="423"/>
      <c r="E58" s="423"/>
      <c r="F58" s="423"/>
      <c r="G58" s="423"/>
      <c r="H58" s="424"/>
      <c r="I58" s="98">
        <f>SUM(I56:I57)</f>
        <v>97</v>
      </c>
    </row>
    <row r="59" spans="1:12" x14ac:dyDescent="0.25">
      <c r="A59" s="99"/>
      <c r="B59" s="100"/>
      <c r="C59" s="100"/>
      <c r="D59" s="100"/>
      <c r="E59" s="100"/>
      <c r="F59" s="101"/>
      <c r="G59" s="102"/>
      <c r="H59" s="102"/>
      <c r="I59" s="103"/>
      <c r="L59" s="55"/>
    </row>
    <row r="60" spans="1:12" x14ac:dyDescent="0.25">
      <c r="A60" s="390"/>
      <c r="B60" s="391"/>
      <c r="C60" s="391"/>
      <c r="D60" s="391"/>
      <c r="E60" s="391"/>
      <c r="F60" s="104"/>
      <c r="G60" s="394" t="s">
        <v>182</v>
      </c>
      <c r="H60" s="391"/>
      <c r="I60" s="105">
        <f>I58+I53+I41</f>
        <v>3267</v>
      </c>
    </row>
    <row r="61" spans="1:12" x14ac:dyDescent="0.25">
      <c r="A61" s="390"/>
      <c r="B61" s="391"/>
      <c r="C61" s="391"/>
      <c r="D61" s="391"/>
      <c r="E61" s="391"/>
      <c r="F61" s="58"/>
      <c r="G61" s="106"/>
      <c r="H61" s="107"/>
      <c r="I61" s="108"/>
    </row>
    <row r="62" spans="1:12" ht="15.75" thickBot="1" x14ac:dyDescent="0.3">
      <c r="A62" s="390"/>
      <c r="B62" s="391"/>
      <c r="C62" s="391"/>
      <c r="D62" s="391"/>
      <c r="E62" s="391"/>
      <c r="F62" s="58"/>
      <c r="G62" s="444" t="s">
        <v>183</v>
      </c>
      <c r="H62" s="445"/>
      <c r="I62" s="117">
        <f>I60+I61</f>
        <v>3267</v>
      </c>
    </row>
    <row r="63" spans="1:12" ht="16.5" thickTop="1" thickBot="1" x14ac:dyDescent="0.3">
      <c r="A63" s="109"/>
      <c r="B63" s="110"/>
      <c r="C63" s="392"/>
      <c r="D63" s="393"/>
      <c r="E63" s="393"/>
      <c r="F63" s="393"/>
      <c r="G63" s="111"/>
      <c r="H63" s="111"/>
      <c r="I63" s="112"/>
    </row>
    <row r="65" spans="1:2" x14ac:dyDescent="0.25">
      <c r="A65" s="55"/>
      <c r="B65" s="55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tabColor rgb="FF92D050"/>
  </sheetPr>
  <dimension ref="A1:M65"/>
  <sheetViews>
    <sheetView topLeftCell="A3" workbookViewId="0">
      <selection activeCell="R37" sqref="R37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5.140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>
        <v>79</v>
      </c>
      <c r="I9" s="442"/>
    </row>
    <row r="10" spans="1:13" x14ac:dyDescent="0.25">
      <c r="A10" s="57" t="s">
        <v>130</v>
      </c>
      <c r="B10" s="55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F11" s="428" t="s">
        <v>133</v>
      </c>
      <c r="G11" s="429"/>
      <c r="H11" s="495" t="e">
        <f>#REF!</f>
        <v>#REF!</v>
      </c>
      <c r="I11" s="431"/>
    </row>
    <row r="12" spans="1:13" x14ac:dyDescent="0.25">
      <c r="A12" s="57" t="s">
        <v>135</v>
      </c>
      <c r="B12" s="55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456</v>
      </c>
      <c r="G15" s="460"/>
      <c r="H15" s="496" t="s">
        <v>495</v>
      </c>
      <c r="I15" s="497"/>
    </row>
    <row r="16" spans="1:13" x14ac:dyDescent="0.25">
      <c r="A16" s="434" t="s">
        <v>496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/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/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/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/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/>
      <c r="B25" s="407"/>
      <c r="C25" s="408"/>
      <c r="D25" s="408"/>
      <c r="E25" s="408"/>
      <c r="F25" s="409"/>
      <c r="G25" s="146"/>
      <c r="H25" s="162"/>
      <c r="I25" s="87"/>
    </row>
    <row r="26" spans="1:11" x14ac:dyDescent="0.25">
      <c r="A26" s="83"/>
      <c r="B26" s="417"/>
      <c r="C26" s="418"/>
      <c r="D26" s="418"/>
      <c r="E26" s="418"/>
      <c r="F26" s="419"/>
      <c r="G26" s="146"/>
      <c r="H26" s="163"/>
      <c r="I26" s="87"/>
    </row>
    <row r="27" spans="1:11" x14ac:dyDescent="0.25">
      <c r="A27" s="83"/>
      <c r="B27" s="417"/>
      <c r="C27" s="418"/>
      <c r="D27" s="418"/>
      <c r="E27" s="418"/>
      <c r="F27" s="419"/>
      <c r="G27" s="146"/>
      <c r="H27" s="163"/>
      <c r="I27" s="87"/>
    </row>
    <row r="28" spans="1:11" x14ac:dyDescent="0.25">
      <c r="A28" s="83"/>
      <c r="B28" s="417"/>
      <c r="C28" s="418"/>
      <c r="D28" s="418"/>
      <c r="E28" s="418"/>
      <c r="F28" s="419"/>
      <c r="G28" s="146"/>
      <c r="H28" s="163"/>
      <c r="I28" s="87"/>
    </row>
    <row r="29" spans="1:11" x14ac:dyDescent="0.25">
      <c r="A29" s="83"/>
      <c r="B29" s="417"/>
      <c r="C29" s="418"/>
      <c r="D29" s="418"/>
      <c r="E29" s="418"/>
      <c r="F29" s="419"/>
      <c r="G29" s="146"/>
      <c r="H29" s="163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63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63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60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60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60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</row>
    <row r="38" spans="1:12" x14ac:dyDescent="0.25">
      <c r="A38" s="83"/>
      <c r="B38" s="458"/>
      <c r="C38" s="459"/>
      <c r="D38" s="459"/>
      <c r="E38" s="459"/>
      <c r="F38" s="459"/>
      <c r="G38" s="146"/>
      <c r="H38" s="147"/>
      <c r="I38" s="87"/>
      <c r="L38" s="88"/>
    </row>
    <row r="39" spans="1:12" x14ac:dyDescent="0.25">
      <c r="A39" s="455" t="s">
        <v>229</v>
      </c>
      <c r="B39" s="423"/>
      <c r="C39" s="423"/>
      <c r="D39" s="423"/>
      <c r="E39" s="423"/>
      <c r="F39" s="423"/>
      <c r="G39" s="423"/>
      <c r="H39" s="424"/>
      <c r="I39" s="141">
        <f>SUM(I25:I38)</f>
        <v>0</v>
      </c>
      <c r="L39" s="88"/>
    </row>
    <row r="40" spans="1:12" x14ac:dyDescent="0.25">
      <c r="A40" s="422" t="s">
        <v>230</v>
      </c>
      <c r="B40" s="423"/>
      <c r="C40" s="423"/>
      <c r="D40" s="423"/>
      <c r="E40" s="423"/>
      <c r="F40" s="423"/>
      <c r="G40" s="423"/>
      <c r="H40" s="424"/>
      <c r="I40" s="142">
        <f>ROUND((I39*0.15),2)</f>
        <v>0</v>
      </c>
      <c r="L40" s="88"/>
    </row>
    <row r="41" spans="1:12" x14ac:dyDescent="0.25">
      <c r="A41" s="422" t="s">
        <v>231</v>
      </c>
      <c r="B41" s="423"/>
      <c r="C41" s="423"/>
      <c r="D41" s="423"/>
      <c r="E41" s="423"/>
      <c r="F41" s="423"/>
      <c r="G41" s="423"/>
      <c r="H41" s="424"/>
      <c r="I41" s="130">
        <f>I39+I40</f>
        <v>0</v>
      </c>
    </row>
    <row r="42" spans="1:12" x14ac:dyDescent="0.25">
      <c r="A42" s="401" t="s">
        <v>163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25">
      <c r="A43" s="78" t="s">
        <v>164</v>
      </c>
      <c r="B43" s="404" t="s">
        <v>165</v>
      </c>
      <c r="C43" s="405"/>
      <c r="D43" s="406"/>
      <c r="E43" s="404" t="s">
        <v>147</v>
      </c>
      <c r="F43" s="406"/>
      <c r="G43" s="80" t="s">
        <v>149</v>
      </c>
      <c r="H43" s="81" t="s">
        <v>150</v>
      </c>
      <c r="I43" s="82" t="s">
        <v>151</v>
      </c>
    </row>
    <row r="44" spans="1:12" x14ac:dyDescent="0.25">
      <c r="A44" s="83">
        <v>1</v>
      </c>
      <c r="B44" s="425" t="s">
        <v>166</v>
      </c>
      <c r="C44" s="426"/>
      <c r="D44" s="427"/>
      <c r="E44" s="410" t="s">
        <v>167</v>
      </c>
      <c r="F44" s="411"/>
      <c r="G44" s="115"/>
      <c r="H44" s="113">
        <v>450</v>
      </c>
      <c r="I44" s="90">
        <f>SUM(G44*H44)</f>
        <v>0</v>
      </c>
    </row>
    <row r="45" spans="1:12" x14ac:dyDescent="0.25">
      <c r="A45" s="83">
        <v>2</v>
      </c>
      <c r="B45" s="395" t="s">
        <v>168</v>
      </c>
      <c r="C45" s="396"/>
      <c r="D45" s="397"/>
      <c r="E45" s="420" t="s">
        <v>167</v>
      </c>
      <c r="F45" s="421"/>
      <c r="G45" s="84"/>
      <c r="H45" s="114">
        <v>350</v>
      </c>
      <c r="I45" s="87">
        <f t="shared" ref="I45:I49" si="0">SUM(G45*H45)</f>
        <v>0</v>
      </c>
    </row>
    <row r="46" spans="1:12" x14ac:dyDescent="0.25">
      <c r="A46" s="83">
        <v>3</v>
      </c>
      <c r="B46" s="395" t="s">
        <v>169</v>
      </c>
      <c r="C46" s="396"/>
      <c r="D46" s="397"/>
      <c r="E46" s="420" t="s">
        <v>167</v>
      </c>
      <c r="F46" s="421"/>
      <c r="G46" s="84">
        <v>2.5</v>
      </c>
      <c r="H46" s="114">
        <v>300</v>
      </c>
      <c r="I46" s="87">
        <f t="shared" si="0"/>
        <v>750</v>
      </c>
    </row>
    <row r="47" spans="1:12" x14ac:dyDescent="0.25">
      <c r="A47" s="83">
        <v>4</v>
      </c>
      <c r="B47" s="395" t="s">
        <v>170</v>
      </c>
      <c r="C47" s="396"/>
      <c r="D47" s="397"/>
      <c r="E47" s="420" t="s">
        <v>167</v>
      </c>
      <c r="F47" s="421"/>
      <c r="G47" s="84">
        <v>2.5</v>
      </c>
      <c r="H47" s="114">
        <v>200</v>
      </c>
      <c r="I47" s="87">
        <f t="shared" si="0"/>
        <v>500</v>
      </c>
    </row>
    <row r="48" spans="1:12" x14ac:dyDescent="0.25">
      <c r="A48" s="83">
        <v>5</v>
      </c>
      <c r="B48" s="395" t="s">
        <v>171</v>
      </c>
      <c r="C48" s="396"/>
      <c r="D48" s="397"/>
      <c r="E48" s="420" t="s">
        <v>167</v>
      </c>
      <c r="F48" s="421"/>
      <c r="G48" s="84"/>
      <c r="H48" s="116">
        <v>200</v>
      </c>
      <c r="I48" s="87">
        <f t="shared" si="0"/>
        <v>0</v>
      </c>
    </row>
    <row r="49" spans="1:12" x14ac:dyDescent="0.25">
      <c r="A49" s="83">
        <v>6</v>
      </c>
      <c r="B49" s="395" t="s">
        <v>410</v>
      </c>
      <c r="C49" s="396"/>
      <c r="D49" s="397"/>
      <c r="E49" s="420" t="s">
        <v>167</v>
      </c>
      <c r="F49" s="421"/>
      <c r="G49" s="84"/>
      <c r="H49" s="116">
        <v>140</v>
      </c>
      <c r="I49" s="87">
        <f t="shared" si="0"/>
        <v>0</v>
      </c>
    </row>
    <row r="50" spans="1:12" x14ac:dyDescent="0.25">
      <c r="A50" s="83"/>
      <c r="B50" s="395"/>
      <c r="C50" s="396"/>
      <c r="D50" s="397"/>
      <c r="E50" s="91"/>
      <c r="F50" s="58"/>
      <c r="G50" s="58"/>
      <c r="H50" s="74"/>
      <c r="I50" s="87"/>
    </row>
    <row r="51" spans="1:12" x14ac:dyDescent="0.25">
      <c r="A51" s="72"/>
      <c r="B51" s="395"/>
      <c r="C51" s="396"/>
      <c r="D51" s="397"/>
      <c r="F51" s="58"/>
      <c r="G51" s="58"/>
      <c r="H51" s="74"/>
      <c r="I51" s="87"/>
    </row>
    <row r="52" spans="1:12" x14ac:dyDescent="0.25">
      <c r="A52" s="92"/>
      <c r="B52" s="398"/>
      <c r="C52" s="399"/>
      <c r="D52" s="400"/>
      <c r="E52" s="60"/>
      <c r="F52" s="61"/>
      <c r="G52" s="58"/>
      <c r="H52" s="76"/>
      <c r="I52" s="87"/>
    </row>
    <row r="53" spans="1:12" x14ac:dyDescent="0.25">
      <c r="A53" s="422" t="s">
        <v>173</v>
      </c>
      <c r="B53" s="423"/>
      <c r="C53" s="423"/>
      <c r="D53" s="423"/>
      <c r="E53" s="423"/>
      <c r="F53" s="423"/>
      <c r="G53" s="423"/>
      <c r="H53" s="424"/>
      <c r="I53" s="98">
        <f>SUM(I44:I52)</f>
        <v>1250</v>
      </c>
    </row>
    <row r="54" spans="1:12" x14ac:dyDescent="0.25">
      <c r="A54" s="401" t="s">
        <v>174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25">
      <c r="A55" s="78" t="s">
        <v>175</v>
      </c>
      <c r="B55" s="404" t="s">
        <v>176</v>
      </c>
      <c r="C55" s="405"/>
      <c r="D55" s="406"/>
      <c r="E55" s="404" t="s">
        <v>177</v>
      </c>
      <c r="F55" s="406"/>
      <c r="G55" s="94" t="s">
        <v>178</v>
      </c>
      <c r="H55" s="94" t="s">
        <v>150</v>
      </c>
      <c r="I55" s="95" t="s">
        <v>151</v>
      </c>
    </row>
    <row r="56" spans="1:12" x14ac:dyDescent="0.25">
      <c r="A56" s="83">
        <v>1</v>
      </c>
      <c r="B56" s="407" t="s">
        <v>497</v>
      </c>
      <c r="C56" s="408"/>
      <c r="D56" s="409"/>
      <c r="E56" s="420">
        <v>1</v>
      </c>
      <c r="F56" s="421"/>
      <c r="G56" s="84">
        <v>21.2</v>
      </c>
      <c r="H56" s="96">
        <v>5</v>
      </c>
      <c r="I56" s="87">
        <f>H56*G56</f>
        <v>106</v>
      </c>
    </row>
    <row r="57" spans="1:12" x14ac:dyDescent="0.25">
      <c r="A57" s="97"/>
      <c r="B57" s="412"/>
      <c r="C57" s="413"/>
      <c r="D57" s="414"/>
      <c r="E57" s="415"/>
      <c r="F57" s="416"/>
      <c r="G57" s="84"/>
      <c r="H57" s="96"/>
      <c r="I57" s="87"/>
    </row>
    <row r="58" spans="1:12" x14ac:dyDescent="0.25">
      <c r="A58" s="422" t="s">
        <v>181</v>
      </c>
      <c r="B58" s="423"/>
      <c r="C58" s="423"/>
      <c r="D58" s="423"/>
      <c r="E58" s="423"/>
      <c r="F58" s="423"/>
      <c r="G58" s="423"/>
      <c r="H58" s="424"/>
      <c r="I58" s="98">
        <f>SUM(I56:I57)</f>
        <v>106</v>
      </c>
    </row>
    <row r="59" spans="1:12" x14ac:dyDescent="0.25">
      <c r="A59" s="99"/>
      <c r="B59" s="100"/>
      <c r="C59" s="100"/>
      <c r="D59" s="100"/>
      <c r="E59" s="100"/>
      <c r="F59" s="101"/>
      <c r="G59" s="102"/>
      <c r="H59" s="102"/>
      <c r="I59" s="103"/>
      <c r="L59" s="55"/>
    </row>
    <row r="60" spans="1:12" x14ac:dyDescent="0.25">
      <c r="A60" s="390"/>
      <c r="B60" s="391"/>
      <c r="C60" s="391"/>
      <c r="D60" s="391"/>
      <c r="E60" s="391"/>
      <c r="F60" s="104"/>
      <c r="G60" s="394" t="s">
        <v>182</v>
      </c>
      <c r="H60" s="391"/>
      <c r="I60" s="105">
        <f>I58+I53+I41</f>
        <v>1356</v>
      </c>
    </row>
    <row r="61" spans="1:12" x14ac:dyDescent="0.25">
      <c r="A61" s="390"/>
      <c r="B61" s="391"/>
      <c r="C61" s="391"/>
      <c r="D61" s="391"/>
      <c r="E61" s="391"/>
      <c r="F61" s="58"/>
      <c r="G61" s="106"/>
      <c r="H61" s="107"/>
      <c r="I61" s="108"/>
    </row>
    <row r="62" spans="1:12" ht="15.75" thickBot="1" x14ac:dyDescent="0.3">
      <c r="A62" s="390"/>
      <c r="B62" s="391"/>
      <c r="C62" s="391"/>
      <c r="D62" s="391"/>
      <c r="E62" s="391"/>
      <c r="F62" s="58"/>
      <c r="G62" s="444" t="s">
        <v>183</v>
      </c>
      <c r="H62" s="445"/>
      <c r="I62" s="117">
        <f>I60+I61</f>
        <v>1356</v>
      </c>
    </row>
    <row r="63" spans="1:12" ht="16.5" thickTop="1" thickBot="1" x14ac:dyDescent="0.3">
      <c r="A63" s="109"/>
      <c r="B63" s="110"/>
      <c r="C63" s="392"/>
      <c r="D63" s="393"/>
      <c r="E63" s="393"/>
      <c r="F63" s="393"/>
      <c r="G63" s="111"/>
      <c r="H63" s="111"/>
      <c r="I63" s="112"/>
    </row>
    <row r="65" spans="1:2" x14ac:dyDescent="0.25">
      <c r="A65" s="55"/>
      <c r="B65" s="55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tabColor rgb="FF92D050"/>
  </sheetPr>
  <dimension ref="A1:M65"/>
  <sheetViews>
    <sheetView topLeftCell="A13" workbookViewId="0">
      <selection activeCell="R37" sqref="R37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5.140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 t="e">
        <f>#REF!</f>
        <v>#REF!</v>
      </c>
      <c r="I9" s="442"/>
    </row>
    <row r="10" spans="1:13" x14ac:dyDescent="0.25">
      <c r="A10" s="57" t="s">
        <v>130</v>
      </c>
      <c r="B10" s="55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F11" s="428" t="s">
        <v>133</v>
      </c>
      <c r="G11" s="429"/>
      <c r="H11" s="495" t="e">
        <f>#REF!</f>
        <v>#REF!</v>
      </c>
      <c r="I11" s="431"/>
    </row>
    <row r="12" spans="1:13" x14ac:dyDescent="0.25">
      <c r="A12" s="57" t="s">
        <v>135</v>
      </c>
      <c r="B12" s="55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456</v>
      </c>
      <c r="G15" s="460"/>
      <c r="H15" s="461" t="s">
        <v>498</v>
      </c>
      <c r="I15" s="457"/>
    </row>
    <row r="16" spans="1:13" x14ac:dyDescent="0.25">
      <c r="A16" s="434" t="s">
        <v>499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/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/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/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/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>
        <v>1</v>
      </c>
      <c r="B25" s="407" t="s">
        <v>500</v>
      </c>
      <c r="C25" s="408"/>
      <c r="D25" s="408"/>
      <c r="E25" s="408"/>
      <c r="F25" s="409"/>
      <c r="G25" s="146">
        <v>1</v>
      </c>
      <c r="H25" s="162">
        <v>182.7</v>
      </c>
      <c r="I25" s="87">
        <f>H25*G25</f>
        <v>182.7</v>
      </c>
    </row>
    <row r="26" spans="1:11" x14ac:dyDescent="0.25">
      <c r="A26" s="83"/>
      <c r="B26" s="417"/>
      <c r="C26" s="418"/>
      <c r="D26" s="418"/>
      <c r="E26" s="418"/>
      <c r="F26" s="419"/>
      <c r="G26" s="146"/>
      <c r="H26" s="163"/>
      <c r="I26" s="87"/>
    </row>
    <row r="27" spans="1:11" x14ac:dyDescent="0.25">
      <c r="A27" s="83"/>
      <c r="B27" s="417"/>
      <c r="C27" s="418"/>
      <c r="D27" s="418"/>
      <c r="E27" s="418"/>
      <c r="F27" s="419"/>
      <c r="G27" s="146"/>
      <c r="H27" s="163"/>
      <c r="I27" s="87"/>
    </row>
    <row r="28" spans="1:11" x14ac:dyDescent="0.25">
      <c r="A28" s="83"/>
      <c r="B28" s="417"/>
      <c r="C28" s="418"/>
      <c r="D28" s="418"/>
      <c r="E28" s="418"/>
      <c r="F28" s="419"/>
      <c r="G28" s="146"/>
      <c r="H28" s="163"/>
      <c r="I28" s="87"/>
    </row>
    <row r="29" spans="1:11" x14ac:dyDescent="0.25">
      <c r="A29" s="83"/>
      <c r="B29" s="417"/>
      <c r="C29" s="418"/>
      <c r="D29" s="418"/>
      <c r="E29" s="418"/>
      <c r="F29" s="419"/>
      <c r="G29" s="146"/>
      <c r="H29" s="163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63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63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60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60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60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</row>
    <row r="38" spans="1:12" x14ac:dyDescent="0.25">
      <c r="A38" s="83"/>
      <c r="B38" s="458"/>
      <c r="C38" s="459"/>
      <c r="D38" s="459"/>
      <c r="E38" s="459"/>
      <c r="F38" s="459"/>
      <c r="G38" s="146"/>
      <c r="H38" s="147"/>
      <c r="I38" s="87"/>
      <c r="L38" s="88"/>
    </row>
    <row r="39" spans="1:12" x14ac:dyDescent="0.25">
      <c r="A39" s="455" t="s">
        <v>229</v>
      </c>
      <c r="B39" s="423"/>
      <c r="C39" s="423"/>
      <c r="D39" s="423"/>
      <c r="E39" s="423"/>
      <c r="F39" s="423"/>
      <c r="G39" s="423"/>
      <c r="H39" s="424"/>
      <c r="I39" s="141">
        <f>SUM(I25:I38)</f>
        <v>182.7</v>
      </c>
      <c r="L39" s="88"/>
    </row>
    <row r="40" spans="1:12" x14ac:dyDescent="0.25">
      <c r="A40" s="422" t="s">
        <v>230</v>
      </c>
      <c r="B40" s="423"/>
      <c r="C40" s="423"/>
      <c r="D40" s="423"/>
      <c r="E40" s="423"/>
      <c r="F40" s="423"/>
      <c r="G40" s="423"/>
      <c r="H40" s="424"/>
      <c r="I40" s="142">
        <f>ROUND((I39*0.15),2)</f>
        <v>27.41</v>
      </c>
      <c r="L40" s="88"/>
    </row>
    <row r="41" spans="1:12" x14ac:dyDescent="0.25">
      <c r="A41" s="422" t="s">
        <v>231</v>
      </c>
      <c r="B41" s="423"/>
      <c r="C41" s="423"/>
      <c r="D41" s="423"/>
      <c r="E41" s="423"/>
      <c r="F41" s="423"/>
      <c r="G41" s="423"/>
      <c r="H41" s="424"/>
      <c r="I41" s="130">
        <f>I39+I40</f>
        <v>210.10999999999999</v>
      </c>
    </row>
    <row r="42" spans="1:12" x14ac:dyDescent="0.25">
      <c r="A42" s="401" t="s">
        <v>163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25">
      <c r="A43" s="78" t="s">
        <v>164</v>
      </c>
      <c r="B43" s="404" t="s">
        <v>165</v>
      </c>
      <c r="C43" s="405"/>
      <c r="D43" s="406"/>
      <c r="E43" s="404" t="s">
        <v>147</v>
      </c>
      <c r="F43" s="406"/>
      <c r="G43" s="80" t="s">
        <v>149</v>
      </c>
      <c r="H43" s="81" t="s">
        <v>150</v>
      </c>
      <c r="I43" s="82" t="s">
        <v>151</v>
      </c>
    </row>
    <row r="44" spans="1:12" x14ac:dyDescent="0.25">
      <c r="A44" s="83">
        <v>1</v>
      </c>
      <c r="B44" s="425" t="s">
        <v>166</v>
      </c>
      <c r="C44" s="426"/>
      <c r="D44" s="427"/>
      <c r="E44" s="410" t="s">
        <v>167</v>
      </c>
      <c r="F44" s="411"/>
      <c r="G44" s="115"/>
      <c r="H44" s="113">
        <v>450</v>
      </c>
      <c r="I44" s="90">
        <f>SUM(G44*H44)</f>
        <v>0</v>
      </c>
    </row>
    <row r="45" spans="1:12" x14ac:dyDescent="0.25">
      <c r="A45" s="83">
        <v>2</v>
      </c>
      <c r="B45" s="395" t="s">
        <v>168</v>
      </c>
      <c r="C45" s="396"/>
      <c r="D45" s="397"/>
      <c r="E45" s="420" t="s">
        <v>167</v>
      </c>
      <c r="F45" s="421"/>
      <c r="G45" s="84"/>
      <c r="H45" s="114">
        <v>350</v>
      </c>
      <c r="I45" s="87">
        <f t="shared" ref="I45:I49" si="0">SUM(G45*H45)</f>
        <v>0</v>
      </c>
    </row>
    <row r="46" spans="1:12" x14ac:dyDescent="0.25">
      <c r="A46" s="83">
        <v>3</v>
      </c>
      <c r="B46" s="395" t="s">
        <v>169</v>
      </c>
      <c r="C46" s="396"/>
      <c r="D46" s="397"/>
      <c r="E46" s="420" t="s">
        <v>167</v>
      </c>
      <c r="F46" s="421"/>
      <c r="G46" s="84">
        <v>4</v>
      </c>
      <c r="H46" s="114">
        <v>300</v>
      </c>
      <c r="I46" s="87">
        <f t="shared" si="0"/>
        <v>1200</v>
      </c>
    </row>
    <row r="47" spans="1:12" x14ac:dyDescent="0.25">
      <c r="A47" s="83">
        <v>4</v>
      </c>
      <c r="B47" s="395" t="s">
        <v>170</v>
      </c>
      <c r="C47" s="396"/>
      <c r="D47" s="397"/>
      <c r="E47" s="420" t="s">
        <v>167</v>
      </c>
      <c r="F47" s="421"/>
      <c r="G47" s="84">
        <v>4</v>
      </c>
      <c r="H47" s="114">
        <v>200</v>
      </c>
      <c r="I47" s="87">
        <f t="shared" si="0"/>
        <v>800</v>
      </c>
    </row>
    <row r="48" spans="1:12" x14ac:dyDescent="0.25">
      <c r="A48" s="83">
        <v>5</v>
      </c>
      <c r="B48" s="395" t="s">
        <v>171</v>
      </c>
      <c r="C48" s="396"/>
      <c r="D48" s="397"/>
      <c r="E48" s="420" t="s">
        <v>167</v>
      </c>
      <c r="F48" s="421"/>
      <c r="G48" s="84"/>
      <c r="H48" s="116">
        <v>200</v>
      </c>
      <c r="I48" s="87">
        <f t="shared" si="0"/>
        <v>0</v>
      </c>
    </row>
    <row r="49" spans="1:12" x14ac:dyDescent="0.25">
      <c r="A49" s="83">
        <v>6</v>
      </c>
      <c r="B49" s="395" t="s">
        <v>410</v>
      </c>
      <c r="C49" s="396"/>
      <c r="D49" s="397"/>
      <c r="E49" s="420" t="s">
        <v>167</v>
      </c>
      <c r="F49" s="421"/>
      <c r="G49" s="84"/>
      <c r="H49" s="116">
        <v>140</v>
      </c>
      <c r="I49" s="87">
        <f t="shared" si="0"/>
        <v>0</v>
      </c>
    </row>
    <row r="50" spans="1:12" x14ac:dyDescent="0.25">
      <c r="A50" s="83"/>
      <c r="B50" s="395"/>
      <c r="C50" s="396"/>
      <c r="D50" s="397"/>
      <c r="E50" s="91"/>
      <c r="F50" s="58"/>
      <c r="G50" s="58"/>
      <c r="H50" s="74"/>
      <c r="I50" s="87"/>
    </row>
    <row r="51" spans="1:12" x14ac:dyDescent="0.25">
      <c r="A51" s="72"/>
      <c r="B51" s="395"/>
      <c r="C51" s="396"/>
      <c r="D51" s="397"/>
      <c r="F51" s="58"/>
      <c r="G51" s="58"/>
      <c r="H51" s="74"/>
      <c r="I51" s="87"/>
    </row>
    <row r="52" spans="1:12" x14ac:dyDescent="0.25">
      <c r="A52" s="92"/>
      <c r="B52" s="398"/>
      <c r="C52" s="399"/>
      <c r="D52" s="400"/>
      <c r="E52" s="60"/>
      <c r="F52" s="61"/>
      <c r="G52" s="58"/>
      <c r="H52" s="76"/>
      <c r="I52" s="87"/>
    </row>
    <row r="53" spans="1:12" x14ac:dyDescent="0.25">
      <c r="A53" s="422" t="s">
        <v>173</v>
      </c>
      <c r="B53" s="423"/>
      <c r="C53" s="423"/>
      <c r="D53" s="423"/>
      <c r="E53" s="423"/>
      <c r="F53" s="423"/>
      <c r="G53" s="423"/>
      <c r="H53" s="424"/>
      <c r="I53" s="98">
        <f>SUM(I44:I52)</f>
        <v>2000</v>
      </c>
    </row>
    <row r="54" spans="1:12" x14ac:dyDescent="0.25">
      <c r="A54" s="401" t="s">
        <v>174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25">
      <c r="A55" s="78" t="s">
        <v>175</v>
      </c>
      <c r="B55" s="404" t="s">
        <v>176</v>
      </c>
      <c r="C55" s="405"/>
      <c r="D55" s="406"/>
      <c r="E55" s="404" t="s">
        <v>177</v>
      </c>
      <c r="F55" s="406"/>
      <c r="G55" s="94" t="s">
        <v>178</v>
      </c>
      <c r="H55" s="94" t="s">
        <v>150</v>
      </c>
      <c r="I55" s="95" t="s">
        <v>151</v>
      </c>
    </row>
    <row r="56" spans="1:12" x14ac:dyDescent="0.25">
      <c r="A56" s="83">
        <v>1</v>
      </c>
      <c r="B56" s="407" t="s">
        <v>501</v>
      </c>
      <c r="C56" s="408"/>
      <c r="D56" s="409"/>
      <c r="E56" s="420">
        <v>1</v>
      </c>
      <c r="F56" s="421"/>
      <c r="G56" s="84">
        <v>33.200000000000003</v>
      </c>
      <c r="H56" s="96">
        <v>5</v>
      </c>
      <c r="I56" s="87">
        <f>H56*G56</f>
        <v>166</v>
      </c>
    </row>
    <row r="57" spans="1:12" x14ac:dyDescent="0.25">
      <c r="A57" s="97"/>
      <c r="B57" s="412"/>
      <c r="C57" s="413"/>
      <c r="D57" s="414"/>
      <c r="E57" s="415"/>
      <c r="F57" s="416"/>
      <c r="G57" s="84"/>
      <c r="H57" s="96"/>
      <c r="I57" s="87"/>
    </row>
    <row r="58" spans="1:12" x14ac:dyDescent="0.25">
      <c r="A58" s="422" t="s">
        <v>181</v>
      </c>
      <c r="B58" s="423"/>
      <c r="C58" s="423"/>
      <c r="D58" s="423"/>
      <c r="E58" s="423"/>
      <c r="F58" s="423"/>
      <c r="G58" s="423"/>
      <c r="H58" s="424"/>
      <c r="I58" s="98">
        <f>SUM(I56:I57)</f>
        <v>166</v>
      </c>
    </row>
    <row r="59" spans="1:12" x14ac:dyDescent="0.25">
      <c r="A59" s="99"/>
      <c r="B59" s="100"/>
      <c r="C59" s="100"/>
      <c r="D59" s="100"/>
      <c r="E59" s="100"/>
      <c r="F59" s="101"/>
      <c r="G59" s="102"/>
      <c r="H59" s="102"/>
      <c r="I59" s="103"/>
      <c r="L59" s="55"/>
    </row>
    <row r="60" spans="1:12" x14ac:dyDescent="0.25">
      <c r="A60" s="390"/>
      <c r="B60" s="391"/>
      <c r="C60" s="391"/>
      <c r="D60" s="391"/>
      <c r="E60" s="391"/>
      <c r="F60" s="104"/>
      <c r="G60" s="394" t="s">
        <v>182</v>
      </c>
      <c r="H60" s="391"/>
      <c r="I60" s="105">
        <f>I58+I53+I41</f>
        <v>2376.11</v>
      </c>
    </row>
    <row r="61" spans="1:12" x14ac:dyDescent="0.25">
      <c r="A61" s="390"/>
      <c r="B61" s="391"/>
      <c r="C61" s="391"/>
      <c r="D61" s="391"/>
      <c r="E61" s="391"/>
      <c r="F61" s="58"/>
      <c r="G61" s="106"/>
      <c r="H61" s="107"/>
      <c r="I61" s="108"/>
    </row>
    <row r="62" spans="1:12" ht="15.75" thickBot="1" x14ac:dyDescent="0.3">
      <c r="A62" s="390"/>
      <c r="B62" s="391"/>
      <c r="C62" s="391"/>
      <c r="D62" s="391"/>
      <c r="E62" s="391"/>
      <c r="F62" s="58"/>
      <c r="G62" s="444" t="s">
        <v>183</v>
      </c>
      <c r="H62" s="445"/>
      <c r="I62" s="117">
        <f>I60+I61</f>
        <v>2376.11</v>
      </c>
    </row>
    <row r="63" spans="1:12" ht="16.5" thickTop="1" thickBot="1" x14ac:dyDescent="0.3">
      <c r="A63" s="109"/>
      <c r="B63" s="110"/>
      <c r="C63" s="392"/>
      <c r="D63" s="393"/>
      <c r="E63" s="393"/>
      <c r="F63" s="393"/>
      <c r="G63" s="111"/>
      <c r="H63" s="111"/>
      <c r="I63" s="112"/>
    </row>
    <row r="65" spans="1:2" x14ac:dyDescent="0.25">
      <c r="A65" s="55"/>
      <c r="B65" s="55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tabColor rgb="FF92D050"/>
  </sheetPr>
  <dimension ref="A1:M65"/>
  <sheetViews>
    <sheetView topLeftCell="A19" workbookViewId="0">
      <selection activeCell="R37" sqref="R37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5.140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 t="e">
        <f>#REF!</f>
        <v>#REF!</v>
      </c>
      <c r="I9" s="442"/>
    </row>
    <row r="10" spans="1:13" x14ac:dyDescent="0.25">
      <c r="A10" s="57" t="s">
        <v>130</v>
      </c>
      <c r="B10" s="55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F11" s="428" t="s">
        <v>133</v>
      </c>
      <c r="G11" s="429"/>
      <c r="H11" s="495" t="e">
        <f>#REF!</f>
        <v>#REF!</v>
      </c>
      <c r="I11" s="431"/>
    </row>
    <row r="12" spans="1:13" x14ac:dyDescent="0.25">
      <c r="A12" s="57" t="s">
        <v>135</v>
      </c>
      <c r="B12" s="55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456</v>
      </c>
      <c r="G15" s="460"/>
      <c r="H15" s="461" t="s">
        <v>377</v>
      </c>
      <c r="I15" s="457"/>
    </row>
    <row r="16" spans="1:13" x14ac:dyDescent="0.25">
      <c r="A16" s="434" t="s">
        <v>381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/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/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/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/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>
        <v>1</v>
      </c>
      <c r="B25" s="407" t="s">
        <v>502</v>
      </c>
      <c r="C25" s="408"/>
      <c r="D25" s="408"/>
      <c r="E25" s="408"/>
      <c r="F25" s="409"/>
      <c r="G25" s="146">
        <v>1</v>
      </c>
      <c r="H25" s="162">
        <v>704.25</v>
      </c>
      <c r="I25" s="87">
        <f>H25*G25</f>
        <v>704.25</v>
      </c>
    </row>
    <row r="26" spans="1:11" x14ac:dyDescent="0.25">
      <c r="A26" s="83"/>
      <c r="B26" s="417"/>
      <c r="C26" s="418"/>
      <c r="D26" s="418"/>
      <c r="E26" s="418"/>
      <c r="F26" s="419"/>
      <c r="G26" s="146"/>
      <c r="H26" s="163"/>
      <c r="I26" s="87"/>
    </row>
    <row r="27" spans="1:11" x14ac:dyDescent="0.25">
      <c r="A27" s="83"/>
      <c r="B27" s="417"/>
      <c r="C27" s="418"/>
      <c r="D27" s="418"/>
      <c r="E27" s="418"/>
      <c r="F27" s="419"/>
      <c r="G27" s="146"/>
      <c r="H27" s="163"/>
      <c r="I27" s="87"/>
    </row>
    <row r="28" spans="1:11" x14ac:dyDescent="0.25">
      <c r="A28" s="83"/>
      <c r="B28" s="417"/>
      <c r="C28" s="418"/>
      <c r="D28" s="418"/>
      <c r="E28" s="418"/>
      <c r="F28" s="419"/>
      <c r="G28" s="146"/>
      <c r="H28" s="163"/>
      <c r="I28" s="87"/>
    </row>
    <row r="29" spans="1:11" x14ac:dyDescent="0.25">
      <c r="A29" s="83"/>
      <c r="B29" s="417"/>
      <c r="C29" s="418"/>
      <c r="D29" s="418"/>
      <c r="E29" s="418"/>
      <c r="F29" s="419"/>
      <c r="G29" s="146"/>
      <c r="H29" s="163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63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63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60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60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60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</row>
    <row r="38" spans="1:12" x14ac:dyDescent="0.25">
      <c r="A38" s="83"/>
      <c r="B38" s="458"/>
      <c r="C38" s="459"/>
      <c r="D38" s="459"/>
      <c r="E38" s="459"/>
      <c r="F38" s="459"/>
      <c r="G38" s="146"/>
      <c r="H38" s="147"/>
      <c r="I38" s="87"/>
      <c r="L38" s="88"/>
    </row>
    <row r="39" spans="1:12" x14ac:dyDescent="0.25">
      <c r="A39" s="455" t="s">
        <v>229</v>
      </c>
      <c r="B39" s="423"/>
      <c r="C39" s="423"/>
      <c r="D39" s="423"/>
      <c r="E39" s="423"/>
      <c r="F39" s="423"/>
      <c r="G39" s="423"/>
      <c r="H39" s="424"/>
      <c r="I39" s="141">
        <f>SUM(I25:I38)</f>
        <v>704.25</v>
      </c>
      <c r="L39" s="88"/>
    </row>
    <row r="40" spans="1:12" x14ac:dyDescent="0.25">
      <c r="A40" s="422" t="s">
        <v>230</v>
      </c>
      <c r="B40" s="423"/>
      <c r="C40" s="423"/>
      <c r="D40" s="423"/>
      <c r="E40" s="423"/>
      <c r="F40" s="423"/>
      <c r="G40" s="423"/>
      <c r="H40" s="424"/>
      <c r="I40" s="142">
        <f>ROUND((I39*0.15),2)</f>
        <v>105.64</v>
      </c>
      <c r="L40" s="88"/>
    </row>
    <row r="41" spans="1:12" x14ac:dyDescent="0.25">
      <c r="A41" s="422" t="s">
        <v>231</v>
      </c>
      <c r="B41" s="423"/>
      <c r="C41" s="423"/>
      <c r="D41" s="423"/>
      <c r="E41" s="423"/>
      <c r="F41" s="423"/>
      <c r="G41" s="423"/>
      <c r="H41" s="424"/>
      <c r="I41" s="130">
        <f>I39+I40</f>
        <v>809.89</v>
      </c>
    </row>
    <row r="42" spans="1:12" x14ac:dyDescent="0.25">
      <c r="A42" s="401" t="s">
        <v>163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25">
      <c r="A43" s="78" t="s">
        <v>164</v>
      </c>
      <c r="B43" s="404" t="s">
        <v>165</v>
      </c>
      <c r="C43" s="405"/>
      <c r="D43" s="406"/>
      <c r="E43" s="404" t="s">
        <v>147</v>
      </c>
      <c r="F43" s="406"/>
      <c r="G43" s="80" t="s">
        <v>149</v>
      </c>
      <c r="H43" s="81" t="s">
        <v>150</v>
      </c>
      <c r="I43" s="82" t="s">
        <v>151</v>
      </c>
    </row>
    <row r="44" spans="1:12" x14ac:dyDescent="0.25">
      <c r="A44" s="83">
        <v>1</v>
      </c>
      <c r="B44" s="425" t="s">
        <v>166</v>
      </c>
      <c r="C44" s="426"/>
      <c r="D44" s="427"/>
      <c r="E44" s="410" t="s">
        <v>167</v>
      </c>
      <c r="F44" s="411"/>
      <c r="G44" s="115"/>
      <c r="H44" s="113">
        <v>450</v>
      </c>
      <c r="I44" s="90">
        <f>SUM(G44*H44)</f>
        <v>0</v>
      </c>
    </row>
    <row r="45" spans="1:12" x14ac:dyDescent="0.25">
      <c r="A45" s="83">
        <v>2</v>
      </c>
      <c r="B45" s="395" t="s">
        <v>168</v>
      </c>
      <c r="C45" s="396"/>
      <c r="D45" s="397"/>
      <c r="E45" s="420" t="s">
        <v>167</v>
      </c>
      <c r="F45" s="421"/>
      <c r="G45" s="84"/>
      <c r="H45" s="114">
        <v>350</v>
      </c>
      <c r="I45" s="87">
        <f t="shared" ref="I45:I49" si="0">SUM(G45*H45)</f>
        <v>0</v>
      </c>
    </row>
    <row r="46" spans="1:12" x14ac:dyDescent="0.25">
      <c r="A46" s="83">
        <v>3</v>
      </c>
      <c r="B46" s="395" t="s">
        <v>169</v>
      </c>
      <c r="C46" s="396"/>
      <c r="D46" s="397"/>
      <c r="E46" s="420" t="s">
        <v>167</v>
      </c>
      <c r="F46" s="421"/>
      <c r="G46" s="84">
        <v>2.5</v>
      </c>
      <c r="H46" s="114">
        <v>300</v>
      </c>
      <c r="I46" s="87">
        <f t="shared" si="0"/>
        <v>750</v>
      </c>
    </row>
    <row r="47" spans="1:12" x14ac:dyDescent="0.25">
      <c r="A47" s="83">
        <v>4</v>
      </c>
      <c r="B47" s="395" t="s">
        <v>170</v>
      </c>
      <c r="C47" s="396"/>
      <c r="D47" s="397"/>
      <c r="E47" s="420" t="s">
        <v>167</v>
      </c>
      <c r="F47" s="421"/>
      <c r="G47" s="84">
        <v>2.5</v>
      </c>
      <c r="H47" s="114">
        <v>200</v>
      </c>
      <c r="I47" s="87">
        <f t="shared" si="0"/>
        <v>500</v>
      </c>
    </row>
    <row r="48" spans="1:12" x14ac:dyDescent="0.25">
      <c r="A48" s="83">
        <v>5</v>
      </c>
      <c r="B48" s="395" t="s">
        <v>171</v>
      </c>
      <c r="C48" s="396"/>
      <c r="D48" s="397"/>
      <c r="E48" s="420" t="s">
        <v>167</v>
      </c>
      <c r="F48" s="421"/>
      <c r="G48" s="84"/>
      <c r="H48" s="116">
        <v>200</v>
      </c>
      <c r="I48" s="87">
        <f t="shared" si="0"/>
        <v>0</v>
      </c>
    </row>
    <row r="49" spans="1:12" x14ac:dyDescent="0.25">
      <c r="A49" s="83">
        <v>6</v>
      </c>
      <c r="B49" s="395" t="s">
        <v>410</v>
      </c>
      <c r="C49" s="396"/>
      <c r="D49" s="397"/>
      <c r="E49" s="420" t="s">
        <v>167</v>
      </c>
      <c r="F49" s="421"/>
      <c r="G49" s="84"/>
      <c r="H49" s="116">
        <v>140</v>
      </c>
      <c r="I49" s="87">
        <f t="shared" si="0"/>
        <v>0</v>
      </c>
    </row>
    <row r="50" spans="1:12" x14ac:dyDescent="0.25">
      <c r="A50" s="83"/>
      <c r="B50" s="395"/>
      <c r="C50" s="396"/>
      <c r="D50" s="397"/>
      <c r="E50" s="91"/>
      <c r="F50" s="58"/>
      <c r="G50" s="58"/>
      <c r="H50" s="74"/>
      <c r="I50" s="87"/>
    </row>
    <row r="51" spans="1:12" x14ac:dyDescent="0.25">
      <c r="A51" s="72"/>
      <c r="B51" s="395"/>
      <c r="C51" s="396"/>
      <c r="D51" s="397"/>
      <c r="F51" s="58"/>
      <c r="G51" s="58"/>
      <c r="H51" s="74"/>
      <c r="I51" s="87"/>
    </row>
    <row r="52" spans="1:12" x14ac:dyDescent="0.25">
      <c r="A52" s="92"/>
      <c r="B52" s="398"/>
      <c r="C52" s="399"/>
      <c r="D52" s="400"/>
      <c r="E52" s="60"/>
      <c r="F52" s="61"/>
      <c r="G52" s="58"/>
      <c r="H52" s="76"/>
      <c r="I52" s="87"/>
    </row>
    <row r="53" spans="1:12" x14ac:dyDescent="0.25">
      <c r="A53" s="422" t="s">
        <v>173</v>
      </c>
      <c r="B53" s="423"/>
      <c r="C53" s="423"/>
      <c r="D53" s="423"/>
      <c r="E53" s="423"/>
      <c r="F53" s="423"/>
      <c r="G53" s="423"/>
      <c r="H53" s="424"/>
      <c r="I53" s="98">
        <f>SUM(I44:I52)</f>
        <v>1250</v>
      </c>
    </row>
    <row r="54" spans="1:12" x14ac:dyDescent="0.25">
      <c r="A54" s="401" t="s">
        <v>174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25">
      <c r="A55" s="78" t="s">
        <v>175</v>
      </c>
      <c r="B55" s="404" t="s">
        <v>176</v>
      </c>
      <c r="C55" s="405"/>
      <c r="D55" s="406"/>
      <c r="E55" s="404" t="s">
        <v>177</v>
      </c>
      <c r="F55" s="406"/>
      <c r="G55" s="94" t="s">
        <v>178</v>
      </c>
      <c r="H55" s="94" t="s">
        <v>150</v>
      </c>
      <c r="I55" s="95" t="s">
        <v>151</v>
      </c>
    </row>
    <row r="56" spans="1:12" x14ac:dyDescent="0.25">
      <c r="A56" s="83">
        <v>1</v>
      </c>
      <c r="B56" s="407" t="s">
        <v>501</v>
      </c>
      <c r="C56" s="408"/>
      <c r="D56" s="409"/>
      <c r="E56" s="493">
        <v>1</v>
      </c>
      <c r="F56" s="494"/>
      <c r="G56" s="84">
        <v>32.200000000000003</v>
      </c>
      <c r="H56" s="96">
        <v>5</v>
      </c>
      <c r="I56" s="87">
        <f>H56*G56</f>
        <v>161</v>
      </c>
    </row>
    <row r="57" spans="1:12" x14ac:dyDescent="0.25">
      <c r="A57" s="97"/>
      <c r="B57" s="412"/>
      <c r="C57" s="413"/>
      <c r="D57" s="414"/>
      <c r="E57" s="415"/>
      <c r="F57" s="416"/>
      <c r="G57" s="84"/>
      <c r="H57" s="96"/>
      <c r="I57" s="87"/>
    </row>
    <row r="58" spans="1:12" x14ac:dyDescent="0.25">
      <c r="A58" s="422" t="s">
        <v>181</v>
      </c>
      <c r="B58" s="423"/>
      <c r="C58" s="423"/>
      <c r="D58" s="423"/>
      <c r="E58" s="423"/>
      <c r="F58" s="423"/>
      <c r="G58" s="423"/>
      <c r="H58" s="424"/>
      <c r="I58" s="98">
        <f>SUM(I56:I57)</f>
        <v>161</v>
      </c>
    </row>
    <row r="59" spans="1:12" x14ac:dyDescent="0.25">
      <c r="A59" s="99"/>
      <c r="B59" s="100"/>
      <c r="C59" s="100"/>
      <c r="D59" s="100"/>
      <c r="E59" s="100"/>
      <c r="F59" s="101"/>
      <c r="G59" s="102"/>
      <c r="H59" s="102"/>
      <c r="I59" s="103"/>
      <c r="L59" s="55"/>
    </row>
    <row r="60" spans="1:12" x14ac:dyDescent="0.25">
      <c r="A60" s="390"/>
      <c r="B60" s="391"/>
      <c r="C60" s="391"/>
      <c r="D60" s="391"/>
      <c r="E60" s="391"/>
      <c r="F60" s="104"/>
      <c r="G60" s="394" t="s">
        <v>182</v>
      </c>
      <c r="H60" s="391"/>
      <c r="I60" s="105">
        <f>I58+I53+I41</f>
        <v>2220.89</v>
      </c>
    </row>
    <row r="61" spans="1:12" x14ac:dyDescent="0.25">
      <c r="A61" s="390"/>
      <c r="B61" s="391"/>
      <c r="C61" s="391"/>
      <c r="D61" s="391"/>
      <c r="E61" s="391"/>
      <c r="F61" s="58"/>
      <c r="G61" s="106"/>
      <c r="H61" s="107"/>
      <c r="I61" s="108"/>
    </row>
    <row r="62" spans="1:12" ht="15.75" thickBot="1" x14ac:dyDescent="0.3">
      <c r="A62" s="390"/>
      <c r="B62" s="391"/>
      <c r="C62" s="391"/>
      <c r="D62" s="391"/>
      <c r="E62" s="391"/>
      <c r="F62" s="58"/>
      <c r="G62" s="444" t="s">
        <v>183</v>
      </c>
      <c r="H62" s="445"/>
      <c r="I62" s="185">
        <f>I60+I61</f>
        <v>2220.89</v>
      </c>
    </row>
    <row r="63" spans="1:12" ht="16.5" thickTop="1" thickBot="1" x14ac:dyDescent="0.3">
      <c r="A63" s="109"/>
      <c r="B63" s="110"/>
      <c r="C63" s="392"/>
      <c r="D63" s="393"/>
      <c r="E63" s="393"/>
      <c r="F63" s="393"/>
      <c r="G63" s="111"/>
      <c r="H63" s="111"/>
      <c r="I63" s="112"/>
    </row>
    <row r="65" spans="1:2" x14ac:dyDescent="0.25">
      <c r="A65" s="55"/>
      <c r="B65" s="55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tabColor rgb="FF00B050"/>
  </sheetPr>
  <dimension ref="A1:M65"/>
  <sheetViews>
    <sheetView topLeftCell="A25" workbookViewId="0">
      <selection activeCell="M39" sqref="M39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5.140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 t="e">
        <f>#REF!</f>
        <v>#REF!</v>
      </c>
      <c r="I9" s="442"/>
    </row>
    <row r="10" spans="1:13" x14ac:dyDescent="0.25">
      <c r="A10" s="57" t="s">
        <v>130</v>
      </c>
      <c r="B10" s="55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F11" s="428" t="s">
        <v>133</v>
      </c>
      <c r="G11" s="429"/>
      <c r="H11" s="495" t="e">
        <f>#REF!</f>
        <v>#REF!</v>
      </c>
      <c r="I11" s="431"/>
    </row>
    <row r="12" spans="1:13" x14ac:dyDescent="0.25">
      <c r="A12" s="57" t="s">
        <v>135</v>
      </c>
      <c r="B12" s="55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456</v>
      </c>
      <c r="G15" s="460"/>
      <c r="H15" s="461" t="s">
        <v>503</v>
      </c>
      <c r="I15" s="457"/>
    </row>
    <row r="16" spans="1:13" x14ac:dyDescent="0.25">
      <c r="A16" s="434" t="s">
        <v>504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/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/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/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/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>
        <v>1</v>
      </c>
      <c r="B25" s="407" t="s">
        <v>505</v>
      </c>
      <c r="C25" s="408"/>
      <c r="D25" s="408"/>
      <c r="E25" s="408"/>
      <c r="F25" s="409"/>
      <c r="G25" s="146">
        <v>1</v>
      </c>
      <c r="H25" s="162">
        <v>2782.61</v>
      </c>
      <c r="I25" s="87">
        <f>H25*G25</f>
        <v>2782.61</v>
      </c>
    </row>
    <row r="26" spans="1:11" x14ac:dyDescent="0.25">
      <c r="A26" s="83"/>
      <c r="B26" s="417"/>
      <c r="C26" s="418"/>
      <c r="D26" s="418"/>
      <c r="E26" s="418"/>
      <c r="F26" s="419"/>
      <c r="G26" s="146"/>
      <c r="H26" s="163"/>
      <c r="I26" s="87"/>
    </row>
    <row r="27" spans="1:11" x14ac:dyDescent="0.25">
      <c r="A27" s="83"/>
      <c r="B27" s="417"/>
      <c r="C27" s="418"/>
      <c r="D27" s="418"/>
      <c r="E27" s="418"/>
      <c r="F27" s="419"/>
      <c r="G27" s="146"/>
      <c r="H27" s="163"/>
      <c r="I27" s="87"/>
    </row>
    <row r="28" spans="1:11" x14ac:dyDescent="0.25">
      <c r="A28" s="83"/>
      <c r="B28" s="417"/>
      <c r="C28" s="418"/>
      <c r="D28" s="418"/>
      <c r="E28" s="418"/>
      <c r="F28" s="419"/>
      <c r="G28" s="146"/>
      <c r="H28" s="163"/>
      <c r="I28" s="87"/>
    </row>
    <row r="29" spans="1:11" x14ac:dyDescent="0.25">
      <c r="A29" s="83"/>
      <c r="B29" s="417"/>
      <c r="C29" s="418"/>
      <c r="D29" s="418"/>
      <c r="E29" s="418"/>
      <c r="F29" s="419"/>
      <c r="G29" s="146"/>
      <c r="H29" s="163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63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63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60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60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60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</row>
    <row r="38" spans="1:12" x14ac:dyDescent="0.25">
      <c r="A38" s="83"/>
      <c r="B38" s="458"/>
      <c r="C38" s="459"/>
      <c r="D38" s="459"/>
      <c r="E38" s="459"/>
      <c r="F38" s="459"/>
      <c r="G38" s="146"/>
      <c r="H38" s="147"/>
      <c r="I38" s="87"/>
      <c r="L38" s="88"/>
    </row>
    <row r="39" spans="1:12" x14ac:dyDescent="0.25">
      <c r="A39" s="455" t="s">
        <v>229</v>
      </c>
      <c r="B39" s="423"/>
      <c r="C39" s="423"/>
      <c r="D39" s="423"/>
      <c r="E39" s="423"/>
      <c r="F39" s="423"/>
      <c r="G39" s="423"/>
      <c r="H39" s="424"/>
      <c r="I39" s="141">
        <f>SUM(I25:I38)</f>
        <v>2782.61</v>
      </c>
      <c r="L39" s="88"/>
    </row>
    <row r="40" spans="1:12" x14ac:dyDescent="0.25">
      <c r="A40" s="422" t="s">
        <v>230</v>
      </c>
      <c r="B40" s="423"/>
      <c r="C40" s="423"/>
      <c r="D40" s="423"/>
      <c r="E40" s="423"/>
      <c r="F40" s="423"/>
      <c r="G40" s="423"/>
      <c r="H40" s="424"/>
      <c r="I40" s="142">
        <f>ROUND((I39*0.15),2)</f>
        <v>417.39</v>
      </c>
      <c r="L40" s="88"/>
    </row>
    <row r="41" spans="1:12" x14ac:dyDescent="0.25">
      <c r="A41" s="422" t="s">
        <v>231</v>
      </c>
      <c r="B41" s="423"/>
      <c r="C41" s="423"/>
      <c r="D41" s="423"/>
      <c r="E41" s="423"/>
      <c r="F41" s="423"/>
      <c r="G41" s="423"/>
      <c r="H41" s="424"/>
      <c r="I41" s="130">
        <f>I39+I40</f>
        <v>3200</v>
      </c>
    </row>
    <row r="42" spans="1:12" x14ac:dyDescent="0.25">
      <c r="A42" s="401" t="s">
        <v>163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25">
      <c r="A43" s="78" t="s">
        <v>164</v>
      </c>
      <c r="B43" s="404" t="s">
        <v>165</v>
      </c>
      <c r="C43" s="405"/>
      <c r="D43" s="406"/>
      <c r="E43" s="404" t="s">
        <v>147</v>
      </c>
      <c r="F43" s="406"/>
      <c r="G43" s="80" t="s">
        <v>149</v>
      </c>
      <c r="H43" s="81" t="s">
        <v>150</v>
      </c>
      <c r="I43" s="82" t="s">
        <v>151</v>
      </c>
    </row>
    <row r="44" spans="1:12" x14ac:dyDescent="0.25">
      <c r="A44" s="83">
        <v>1</v>
      </c>
      <c r="B44" s="425" t="s">
        <v>166</v>
      </c>
      <c r="C44" s="426"/>
      <c r="D44" s="427"/>
      <c r="E44" s="410" t="s">
        <v>167</v>
      </c>
      <c r="F44" s="411"/>
      <c r="G44" s="115"/>
      <c r="H44" s="113">
        <v>450</v>
      </c>
      <c r="I44" s="90">
        <f>SUM(G44*H44)</f>
        <v>0</v>
      </c>
    </row>
    <row r="45" spans="1:12" x14ac:dyDescent="0.25">
      <c r="A45" s="83">
        <v>2</v>
      </c>
      <c r="B45" s="395" t="s">
        <v>168</v>
      </c>
      <c r="C45" s="396"/>
      <c r="D45" s="397"/>
      <c r="E45" s="420" t="s">
        <v>167</v>
      </c>
      <c r="F45" s="421"/>
      <c r="G45" s="84"/>
      <c r="H45" s="114">
        <v>350</v>
      </c>
      <c r="I45" s="87">
        <f t="shared" ref="I45:I49" si="0">SUM(G45*H45)</f>
        <v>0</v>
      </c>
    </row>
    <row r="46" spans="1:12" x14ac:dyDescent="0.25">
      <c r="A46" s="83">
        <v>3</v>
      </c>
      <c r="B46" s="395" t="s">
        <v>169</v>
      </c>
      <c r="C46" s="396"/>
      <c r="D46" s="397"/>
      <c r="E46" s="420" t="s">
        <v>167</v>
      </c>
      <c r="F46" s="421"/>
      <c r="G46" s="84">
        <v>4</v>
      </c>
      <c r="H46" s="114">
        <v>300</v>
      </c>
      <c r="I46" s="87">
        <f t="shared" si="0"/>
        <v>1200</v>
      </c>
    </row>
    <row r="47" spans="1:12" x14ac:dyDescent="0.25">
      <c r="A47" s="83">
        <v>4</v>
      </c>
      <c r="B47" s="395" t="s">
        <v>170</v>
      </c>
      <c r="C47" s="396"/>
      <c r="D47" s="397"/>
      <c r="E47" s="420" t="s">
        <v>167</v>
      </c>
      <c r="F47" s="421"/>
      <c r="G47" s="84">
        <v>5</v>
      </c>
      <c r="H47" s="114">
        <v>200</v>
      </c>
      <c r="I47" s="87">
        <f t="shared" si="0"/>
        <v>1000</v>
      </c>
    </row>
    <row r="48" spans="1:12" x14ac:dyDescent="0.25">
      <c r="A48" s="83">
        <v>5</v>
      </c>
      <c r="B48" s="395" t="s">
        <v>171</v>
      </c>
      <c r="C48" s="396"/>
      <c r="D48" s="397"/>
      <c r="E48" s="420" t="s">
        <v>167</v>
      </c>
      <c r="F48" s="421"/>
      <c r="G48" s="84"/>
      <c r="H48" s="116">
        <v>200</v>
      </c>
      <c r="I48" s="87">
        <f t="shared" si="0"/>
        <v>0</v>
      </c>
    </row>
    <row r="49" spans="1:12" x14ac:dyDescent="0.25">
      <c r="A49" s="83">
        <v>6</v>
      </c>
      <c r="B49" s="395" t="s">
        <v>410</v>
      </c>
      <c r="C49" s="396"/>
      <c r="D49" s="397"/>
      <c r="E49" s="420" t="s">
        <v>167</v>
      </c>
      <c r="F49" s="421"/>
      <c r="G49" s="84"/>
      <c r="H49" s="116">
        <v>140</v>
      </c>
      <c r="I49" s="87">
        <f t="shared" si="0"/>
        <v>0</v>
      </c>
    </row>
    <row r="50" spans="1:12" x14ac:dyDescent="0.25">
      <c r="A50" s="83"/>
      <c r="B50" s="395"/>
      <c r="C50" s="396"/>
      <c r="D50" s="397"/>
      <c r="E50" s="91"/>
      <c r="F50" s="58"/>
      <c r="G50" s="58"/>
      <c r="H50" s="74"/>
      <c r="I50" s="87"/>
    </row>
    <row r="51" spans="1:12" x14ac:dyDescent="0.25">
      <c r="A51" s="72"/>
      <c r="B51" s="395"/>
      <c r="C51" s="396"/>
      <c r="D51" s="397"/>
      <c r="F51" s="58"/>
      <c r="G51" s="58"/>
      <c r="H51" s="74"/>
      <c r="I51" s="87"/>
    </row>
    <row r="52" spans="1:12" x14ac:dyDescent="0.25">
      <c r="A52" s="92"/>
      <c r="B52" s="398"/>
      <c r="C52" s="399"/>
      <c r="D52" s="400"/>
      <c r="E52" s="60"/>
      <c r="F52" s="61"/>
      <c r="G52" s="58"/>
      <c r="H52" s="76"/>
      <c r="I52" s="87"/>
    </row>
    <row r="53" spans="1:12" x14ac:dyDescent="0.25">
      <c r="A53" s="422" t="s">
        <v>173</v>
      </c>
      <c r="B53" s="423"/>
      <c r="C53" s="423"/>
      <c r="D53" s="423"/>
      <c r="E53" s="423"/>
      <c r="F53" s="423"/>
      <c r="G53" s="423"/>
      <c r="H53" s="424"/>
      <c r="I53" s="98">
        <f>SUM(I44:I52)</f>
        <v>2200</v>
      </c>
    </row>
    <row r="54" spans="1:12" x14ac:dyDescent="0.25">
      <c r="A54" s="401" t="s">
        <v>174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25">
      <c r="A55" s="78" t="s">
        <v>175</v>
      </c>
      <c r="B55" s="404" t="s">
        <v>176</v>
      </c>
      <c r="C55" s="405"/>
      <c r="D55" s="406"/>
      <c r="E55" s="404" t="s">
        <v>177</v>
      </c>
      <c r="F55" s="406"/>
      <c r="G55" s="94" t="s">
        <v>178</v>
      </c>
      <c r="H55" s="94" t="s">
        <v>150</v>
      </c>
      <c r="I55" s="95" t="s">
        <v>151</v>
      </c>
    </row>
    <row r="56" spans="1:12" x14ac:dyDescent="0.25">
      <c r="A56" s="83">
        <v>1</v>
      </c>
      <c r="B56" s="407" t="s">
        <v>506</v>
      </c>
      <c r="C56" s="408"/>
      <c r="D56" s="409"/>
      <c r="E56" s="420">
        <v>3</v>
      </c>
      <c r="F56" s="421"/>
      <c r="G56" s="153">
        <v>74.400000000000006</v>
      </c>
      <c r="H56" s="96">
        <v>5</v>
      </c>
      <c r="I56" s="167">
        <f>H56*G56</f>
        <v>372</v>
      </c>
    </row>
    <row r="57" spans="1:12" x14ac:dyDescent="0.25">
      <c r="A57" s="97"/>
      <c r="B57" s="412"/>
      <c r="C57" s="413"/>
      <c r="D57" s="414"/>
      <c r="E57" s="415"/>
      <c r="F57" s="416"/>
      <c r="G57" s="84"/>
      <c r="H57" s="96"/>
      <c r="I57" s="167"/>
    </row>
    <row r="58" spans="1:12" x14ac:dyDescent="0.25">
      <c r="A58" s="422" t="s">
        <v>181</v>
      </c>
      <c r="B58" s="423"/>
      <c r="C58" s="423"/>
      <c r="D58" s="423"/>
      <c r="E58" s="423"/>
      <c r="F58" s="423"/>
      <c r="G58" s="423"/>
      <c r="H58" s="424"/>
      <c r="I58" s="98">
        <f>SUM(I56:I57)</f>
        <v>372</v>
      </c>
    </row>
    <row r="59" spans="1:12" x14ac:dyDescent="0.25">
      <c r="A59" s="99"/>
      <c r="B59" s="100"/>
      <c r="C59" s="100"/>
      <c r="D59" s="100"/>
      <c r="E59" s="100"/>
      <c r="F59" s="101"/>
      <c r="G59" s="102"/>
      <c r="H59" s="102"/>
      <c r="I59" s="103"/>
      <c r="L59" s="55"/>
    </row>
    <row r="60" spans="1:12" x14ac:dyDescent="0.25">
      <c r="A60" s="390"/>
      <c r="B60" s="391"/>
      <c r="C60" s="391"/>
      <c r="D60" s="391"/>
      <c r="E60" s="391"/>
      <c r="F60" s="104"/>
      <c r="G60" s="394" t="s">
        <v>182</v>
      </c>
      <c r="H60" s="391"/>
      <c r="I60" s="105">
        <f>I58+I53+I41</f>
        <v>5772</v>
      </c>
    </row>
    <row r="61" spans="1:12" x14ac:dyDescent="0.25">
      <c r="A61" s="390"/>
      <c r="B61" s="391"/>
      <c r="C61" s="391"/>
      <c r="D61" s="391"/>
      <c r="E61" s="391"/>
      <c r="F61" s="58"/>
      <c r="G61" s="106"/>
      <c r="H61" s="107"/>
      <c r="I61" s="108"/>
    </row>
    <row r="62" spans="1:12" ht="15.75" thickBot="1" x14ac:dyDescent="0.3">
      <c r="A62" s="390"/>
      <c r="B62" s="391"/>
      <c r="C62" s="391"/>
      <c r="D62" s="391"/>
      <c r="E62" s="391"/>
      <c r="F62" s="58"/>
      <c r="G62" s="444" t="s">
        <v>183</v>
      </c>
      <c r="H62" s="445"/>
      <c r="I62" s="117">
        <f>I60+I61</f>
        <v>5772</v>
      </c>
    </row>
    <row r="63" spans="1:12" ht="16.5" thickTop="1" thickBot="1" x14ac:dyDescent="0.3">
      <c r="A63" s="109"/>
      <c r="B63" s="110"/>
      <c r="C63" s="392"/>
      <c r="D63" s="393"/>
      <c r="E63" s="393"/>
      <c r="F63" s="393"/>
      <c r="G63" s="111"/>
      <c r="H63" s="111"/>
      <c r="I63" s="112"/>
    </row>
    <row r="65" spans="1:2" x14ac:dyDescent="0.25">
      <c r="A65" s="55"/>
      <c r="B65" s="55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tabColor rgb="FF00B050"/>
  </sheetPr>
  <dimension ref="A1:M65"/>
  <sheetViews>
    <sheetView topLeftCell="A16" workbookViewId="0">
      <selection activeCell="M39" sqref="M39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5.140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 t="e">
        <f>#REF!</f>
        <v>#REF!</v>
      </c>
      <c r="I9" s="442"/>
    </row>
    <row r="10" spans="1:13" x14ac:dyDescent="0.25">
      <c r="A10" s="57" t="s">
        <v>130</v>
      </c>
      <c r="B10" s="55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F11" s="428" t="s">
        <v>133</v>
      </c>
      <c r="G11" s="429"/>
      <c r="H11" s="495" t="e">
        <f>#REF!</f>
        <v>#REF!</v>
      </c>
      <c r="I11" s="431"/>
    </row>
    <row r="12" spans="1:13" x14ac:dyDescent="0.25">
      <c r="A12" s="57" t="s">
        <v>135</v>
      </c>
      <c r="B12" s="55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456</v>
      </c>
      <c r="G15" s="460"/>
      <c r="H15" s="461" t="s">
        <v>507</v>
      </c>
      <c r="I15" s="457"/>
    </row>
    <row r="16" spans="1:13" x14ac:dyDescent="0.25">
      <c r="A16" s="434" t="s">
        <v>508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/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/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/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/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/>
      <c r="B25" s="407"/>
      <c r="C25" s="408"/>
      <c r="D25" s="408"/>
      <c r="E25" s="408"/>
      <c r="F25" s="409"/>
      <c r="G25" s="146"/>
      <c r="H25" s="162"/>
      <c r="I25" s="87"/>
    </row>
    <row r="26" spans="1:11" x14ac:dyDescent="0.25">
      <c r="A26" s="83"/>
      <c r="B26" s="417"/>
      <c r="C26" s="418"/>
      <c r="D26" s="418"/>
      <c r="E26" s="418"/>
      <c r="F26" s="419"/>
      <c r="G26" s="146"/>
      <c r="H26" s="163"/>
      <c r="I26" s="87"/>
    </row>
    <row r="27" spans="1:11" x14ac:dyDescent="0.25">
      <c r="A27" s="83"/>
      <c r="B27" s="417"/>
      <c r="C27" s="418"/>
      <c r="D27" s="418"/>
      <c r="E27" s="418"/>
      <c r="F27" s="419"/>
      <c r="G27" s="146"/>
      <c r="H27" s="163"/>
      <c r="I27" s="87"/>
    </row>
    <row r="28" spans="1:11" x14ac:dyDescent="0.25">
      <c r="A28" s="83"/>
      <c r="B28" s="417"/>
      <c r="C28" s="418"/>
      <c r="D28" s="418"/>
      <c r="E28" s="418"/>
      <c r="F28" s="419"/>
      <c r="G28" s="146"/>
      <c r="H28" s="163"/>
      <c r="I28" s="87"/>
    </row>
    <row r="29" spans="1:11" x14ac:dyDescent="0.25">
      <c r="A29" s="83"/>
      <c r="B29" s="417"/>
      <c r="C29" s="418"/>
      <c r="D29" s="418"/>
      <c r="E29" s="418"/>
      <c r="F29" s="419"/>
      <c r="G29" s="146"/>
      <c r="H29" s="163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63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63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60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60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60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</row>
    <row r="38" spans="1:12" x14ac:dyDescent="0.25">
      <c r="A38" s="83"/>
      <c r="B38" s="458"/>
      <c r="C38" s="459"/>
      <c r="D38" s="459"/>
      <c r="E38" s="459"/>
      <c r="F38" s="459"/>
      <c r="G38" s="146"/>
      <c r="H38" s="147"/>
      <c r="I38" s="87"/>
      <c r="L38" s="88"/>
    </row>
    <row r="39" spans="1:12" x14ac:dyDescent="0.25">
      <c r="A39" s="455" t="s">
        <v>229</v>
      </c>
      <c r="B39" s="423"/>
      <c r="C39" s="423"/>
      <c r="D39" s="423"/>
      <c r="E39" s="423"/>
      <c r="F39" s="423"/>
      <c r="G39" s="423"/>
      <c r="H39" s="424"/>
      <c r="I39" s="141">
        <f>SUM(I25:I38)</f>
        <v>0</v>
      </c>
      <c r="L39" s="88"/>
    </row>
    <row r="40" spans="1:12" x14ac:dyDescent="0.25">
      <c r="A40" s="422" t="s">
        <v>230</v>
      </c>
      <c r="B40" s="423"/>
      <c r="C40" s="423"/>
      <c r="D40" s="423"/>
      <c r="E40" s="423"/>
      <c r="F40" s="423"/>
      <c r="G40" s="423"/>
      <c r="H40" s="424"/>
      <c r="I40" s="142">
        <f>ROUND((I39*0.15),2)</f>
        <v>0</v>
      </c>
      <c r="L40" s="88"/>
    </row>
    <row r="41" spans="1:12" x14ac:dyDescent="0.25">
      <c r="A41" s="422" t="s">
        <v>231</v>
      </c>
      <c r="B41" s="423"/>
      <c r="C41" s="423"/>
      <c r="D41" s="423"/>
      <c r="E41" s="423"/>
      <c r="F41" s="423"/>
      <c r="G41" s="423"/>
      <c r="H41" s="424"/>
      <c r="I41" s="130">
        <f>I39+I40</f>
        <v>0</v>
      </c>
    </row>
    <row r="42" spans="1:12" x14ac:dyDescent="0.25">
      <c r="A42" s="401" t="s">
        <v>163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25">
      <c r="A43" s="78" t="s">
        <v>164</v>
      </c>
      <c r="B43" s="404" t="s">
        <v>165</v>
      </c>
      <c r="C43" s="405"/>
      <c r="D43" s="406"/>
      <c r="E43" s="404" t="s">
        <v>147</v>
      </c>
      <c r="F43" s="406"/>
      <c r="G43" s="80" t="s">
        <v>149</v>
      </c>
      <c r="H43" s="81" t="s">
        <v>150</v>
      </c>
      <c r="I43" s="82" t="s">
        <v>151</v>
      </c>
    </row>
    <row r="44" spans="1:12" x14ac:dyDescent="0.25">
      <c r="A44" s="83">
        <v>1</v>
      </c>
      <c r="B44" s="425" t="s">
        <v>166</v>
      </c>
      <c r="C44" s="426"/>
      <c r="D44" s="427"/>
      <c r="E44" s="410" t="s">
        <v>167</v>
      </c>
      <c r="F44" s="411"/>
      <c r="G44" s="115"/>
      <c r="H44" s="113">
        <v>450</v>
      </c>
      <c r="I44" s="90">
        <f>SUM(G44*H44)</f>
        <v>0</v>
      </c>
    </row>
    <row r="45" spans="1:12" x14ac:dyDescent="0.25">
      <c r="A45" s="83">
        <v>2</v>
      </c>
      <c r="B45" s="395" t="s">
        <v>168</v>
      </c>
      <c r="C45" s="396"/>
      <c r="D45" s="397"/>
      <c r="E45" s="420" t="s">
        <v>167</v>
      </c>
      <c r="F45" s="421"/>
      <c r="G45" s="84"/>
      <c r="H45" s="114">
        <v>350</v>
      </c>
      <c r="I45" s="87">
        <f t="shared" ref="I45:I49" si="0">SUM(G45*H45)</f>
        <v>0</v>
      </c>
    </row>
    <row r="46" spans="1:12" x14ac:dyDescent="0.25">
      <c r="A46" s="83">
        <v>3</v>
      </c>
      <c r="B46" s="395" t="s">
        <v>169</v>
      </c>
      <c r="C46" s="396"/>
      <c r="D46" s="397"/>
      <c r="E46" s="420" t="s">
        <v>167</v>
      </c>
      <c r="F46" s="421"/>
      <c r="G46" s="84">
        <v>16</v>
      </c>
      <c r="H46" s="114">
        <v>300</v>
      </c>
      <c r="I46" s="87">
        <f t="shared" si="0"/>
        <v>4800</v>
      </c>
    </row>
    <row r="47" spans="1:12" x14ac:dyDescent="0.25">
      <c r="A47" s="83">
        <v>4</v>
      </c>
      <c r="B47" s="395" t="s">
        <v>170</v>
      </c>
      <c r="C47" s="396"/>
      <c r="D47" s="397"/>
      <c r="E47" s="420" t="s">
        <v>167</v>
      </c>
      <c r="F47" s="421"/>
      <c r="G47" s="84">
        <v>12</v>
      </c>
      <c r="H47" s="114">
        <v>200</v>
      </c>
      <c r="I47" s="87">
        <f t="shared" si="0"/>
        <v>2400</v>
      </c>
    </row>
    <row r="48" spans="1:12" x14ac:dyDescent="0.25">
      <c r="A48" s="83">
        <v>5</v>
      </c>
      <c r="B48" s="395" t="s">
        <v>171</v>
      </c>
      <c r="C48" s="396"/>
      <c r="D48" s="397"/>
      <c r="E48" s="420" t="s">
        <v>167</v>
      </c>
      <c r="F48" s="421"/>
      <c r="G48" s="84"/>
      <c r="H48" s="116">
        <v>200</v>
      </c>
      <c r="I48" s="87">
        <f t="shared" si="0"/>
        <v>0</v>
      </c>
    </row>
    <row r="49" spans="1:12" x14ac:dyDescent="0.25">
      <c r="A49" s="83">
        <v>6</v>
      </c>
      <c r="B49" s="395" t="s">
        <v>410</v>
      </c>
      <c r="C49" s="396"/>
      <c r="D49" s="397"/>
      <c r="E49" s="420" t="s">
        <v>167</v>
      </c>
      <c r="F49" s="421"/>
      <c r="G49" s="84"/>
      <c r="H49" s="116">
        <v>140</v>
      </c>
      <c r="I49" s="87">
        <f t="shared" si="0"/>
        <v>0</v>
      </c>
    </row>
    <row r="50" spans="1:12" x14ac:dyDescent="0.25">
      <c r="A50" s="83"/>
      <c r="B50" s="395"/>
      <c r="C50" s="396"/>
      <c r="D50" s="397"/>
      <c r="E50" s="91"/>
      <c r="F50" s="58"/>
      <c r="G50" s="58"/>
      <c r="H50" s="74"/>
      <c r="I50" s="87"/>
    </row>
    <row r="51" spans="1:12" x14ac:dyDescent="0.25">
      <c r="A51" s="72"/>
      <c r="B51" s="395"/>
      <c r="C51" s="396"/>
      <c r="D51" s="397"/>
      <c r="F51" s="58"/>
      <c r="G51" s="58"/>
      <c r="H51" s="74"/>
      <c r="I51" s="87"/>
    </row>
    <row r="52" spans="1:12" x14ac:dyDescent="0.25">
      <c r="A52" s="92"/>
      <c r="B52" s="398"/>
      <c r="C52" s="399"/>
      <c r="D52" s="400"/>
      <c r="E52" s="60"/>
      <c r="F52" s="61"/>
      <c r="G52" s="58"/>
      <c r="H52" s="76"/>
      <c r="I52" s="87"/>
    </row>
    <row r="53" spans="1:12" x14ac:dyDescent="0.25">
      <c r="A53" s="422" t="s">
        <v>173</v>
      </c>
      <c r="B53" s="423"/>
      <c r="C53" s="423"/>
      <c r="D53" s="423"/>
      <c r="E53" s="423"/>
      <c r="F53" s="423"/>
      <c r="G53" s="423"/>
      <c r="H53" s="424"/>
      <c r="I53" s="98">
        <f>SUM(I44:I52)</f>
        <v>7200</v>
      </c>
    </row>
    <row r="54" spans="1:12" x14ac:dyDescent="0.25">
      <c r="A54" s="401" t="s">
        <v>174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25">
      <c r="A55" s="78" t="s">
        <v>175</v>
      </c>
      <c r="B55" s="404" t="s">
        <v>176</v>
      </c>
      <c r="C55" s="405"/>
      <c r="D55" s="406"/>
      <c r="E55" s="404" t="s">
        <v>177</v>
      </c>
      <c r="F55" s="406"/>
      <c r="G55" s="94" t="s">
        <v>178</v>
      </c>
      <c r="H55" s="94" t="s">
        <v>150</v>
      </c>
      <c r="I55" s="95" t="s">
        <v>151</v>
      </c>
    </row>
    <row r="56" spans="1:12" x14ac:dyDescent="0.25">
      <c r="A56" s="83">
        <v>1</v>
      </c>
      <c r="B56" s="407" t="s">
        <v>509</v>
      </c>
      <c r="C56" s="408"/>
      <c r="D56" s="409"/>
      <c r="E56" s="420">
        <v>3</v>
      </c>
      <c r="F56" s="421"/>
      <c r="G56" s="153">
        <v>80.400000000000006</v>
      </c>
      <c r="H56" s="96">
        <v>5</v>
      </c>
      <c r="I56" s="167">
        <f>H56*G56</f>
        <v>402</v>
      </c>
    </row>
    <row r="57" spans="1:12" x14ac:dyDescent="0.25">
      <c r="A57" s="97"/>
      <c r="B57" s="412"/>
      <c r="C57" s="413"/>
      <c r="D57" s="414"/>
      <c r="E57" s="415"/>
      <c r="F57" s="416"/>
      <c r="G57" s="84"/>
      <c r="H57" s="96"/>
      <c r="I57" s="167"/>
    </row>
    <row r="58" spans="1:12" x14ac:dyDescent="0.25">
      <c r="A58" s="422" t="s">
        <v>181</v>
      </c>
      <c r="B58" s="423"/>
      <c r="C58" s="423"/>
      <c r="D58" s="423"/>
      <c r="E58" s="423"/>
      <c r="F58" s="423"/>
      <c r="G58" s="423"/>
      <c r="H58" s="424"/>
      <c r="I58" s="98">
        <f>SUM(I56:I57)</f>
        <v>402</v>
      </c>
    </row>
    <row r="59" spans="1:12" x14ac:dyDescent="0.25">
      <c r="A59" s="99"/>
      <c r="B59" s="100"/>
      <c r="C59" s="100"/>
      <c r="D59" s="100"/>
      <c r="E59" s="100"/>
      <c r="F59" s="101"/>
      <c r="G59" s="102"/>
      <c r="H59" s="102"/>
      <c r="I59" s="103"/>
      <c r="L59" s="55"/>
    </row>
    <row r="60" spans="1:12" x14ac:dyDescent="0.25">
      <c r="A60" s="390"/>
      <c r="B60" s="391"/>
      <c r="C60" s="391"/>
      <c r="D60" s="391"/>
      <c r="E60" s="391"/>
      <c r="F60" s="104"/>
      <c r="G60" s="394" t="s">
        <v>182</v>
      </c>
      <c r="H60" s="391"/>
      <c r="I60" s="105">
        <f>I58+I53+I41</f>
        <v>7602</v>
      </c>
    </row>
    <row r="61" spans="1:12" x14ac:dyDescent="0.25">
      <c r="A61" s="390"/>
      <c r="B61" s="391"/>
      <c r="C61" s="391"/>
      <c r="D61" s="391"/>
      <c r="E61" s="391"/>
      <c r="F61" s="58"/>
      <c r="G61" s="106"/>
      <c r="H61" s="107"/>
      <c r="I61" s="108"/>
    </row>
    <row r="62" spans="1:12" ht="15.75" thickBot="1" x14ac:dyDescent="0.3">
      <c r="A62" s="390"/>
      <c r="B62" s="391"/>
      <c r="C62" s="391"/>
      <c r="D62" s="391"/>
      <c r="E62" s="391"/>
      <c r="F62" s="58"/>
      <c r="G62" s="444" t="s">
        <v>183</v>
      </c>
      <c r="H62" s="445"/>
      <c r="I62" s="117">
        <f>I60+I61</f>
        <v>7602</v>
      </c>
    </row>
    <row r="63" spans="1:12" ht="16.5" thickTop="1" thickBot="1" x14ac:dyDescent="0.3">
      <c r="A63" s="109"/>
      <c r="B63" s="110"/>
      <c r="C63" s="392"/>
      <c r="D63" s="393"/>
      <c r="E63" s="393"/>
      <c r="F63" s="393"/>
      <c r="G63" s="111"/>
      <c r="H63" s="111"/>
      <c r="I63" s="112"/>
    </row>
    <row r="65" spans="1:2" x14ac:dyDescent="0.25">
      <c r="A65" s="55"/>
      <c r="B65" s="55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tabColor rgb="FFFFFF00"/>
  </sheetPr>
  <dimension ref="A1:M65"/>
  <sheetViews>
    <sheetView topLeftCell="A24" workbookViewId="0">
      <selection activeCell="M39" sqref="M39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5.140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 t="e">
        <f>#REF!</f>
        <v>#REF!</v>
      </c>
      <c r="I9" s="442"/>
    </row>
    <row r="10" spans="1:13" x14ac:dyDescent="0.25">
      <c r="A10" s="57" t="s">
        <v>130</v>
      </c>
      <c r="B10" s="55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F11" s="428" t="s">
        <v>133</v>
      </c>
      <c r="G11" s="429"/>
      <c r="H11" s="495" t="e">
        <f>#REF!</f>
        <v>#REF!</v>
      </c>
      <c r="I11" s="431"/>
    </row>
    <row r="12" spans="1:13" x14ac:dyDescent="0.25">
      <c r="A12" s="57" t="s">
        <v>135</v>
      </c>
      <c r="B12" s="55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456</v>
      </c>
      <c r="G15" s="460"/>
      <c r="H15" s="461" t="s">
        <v>510</v>
      </c>
      <c r="I15" s="457"/>
    </row>
    <row r="16" spans="1:13" x14ac:dyDescent="0.25">
      <c r="A16" s="434" t="s">
        <v>511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/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/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/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/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>
        <v>1</v>
      </c>
      <c r="B25" s="407" t="s">
        <v>512</v>
      </c>
      <c r="C25" s="408"/>
      <c r="D25" s="408"/>
      <c r="E25" s="408"/>
      <c r="F25" s="409"/>
      <c r="G25" s="146">
        <v>1</v>
      </c>
      <c r="H25" s="162">
        <v>324.5</v>
      </c>
      <c r="I25" s="87">
        <f>H25*G25</f>
        <v>324.5</v>
      </c>
    </row>
    <row r="26" spans="1:11" x14ac:dyDescent="0.25">
      <c r="A26" s="83">
        <v>2</v>
      </c>
      <c r="B26" s="417" t="s">
        <v>513</v>
      </c>
      <c r="C26" s="418"/>
      <c r="D26" s="418"/>
      <c r="E26" s="418"/>
      <c r="F26" s="419"/>
      <c r="G26" s="146">
        <v>1</v>
      </c>
      <c r="H26" s="163">
        <v>160</v>
      </c>
      <c r="I26" s="87">
        <f>H26*G26</f>
        <v>160</v>
      </c>
    </row>
    <row r="27" spans="1:11" x14ac:dyDescent="0.25">
      <c r="A27" s="83">
        <v>3</v>
      </c>
      <c r="B27" s="417" t="s">
        <v>514</v>
      </c>
      <c r="C27" s="418"/>
      <c r="D27" s="418"/>
      <c r="E27" s="418"/>
      <c r="F27" s="419"/>
      <c r="G27" s="146">
        <v>1</v>
      </c>
      <c r="H27" s="163">
        <v>435</v>
      </c>
      <c r="I27" s="87">
        <f t="shared" ref="I27:I37" si="0">H27*G27</f>
        <v>435</v>
      </c>
    </row>
    <row r="28" spans="1:11" x14ac:dyDescent="0.25">
      <c r="A28" s="83">
        <v>4</v>
      </c>
      <c r="B28" s="417" t="s">
        <v>515</v>
      </c>
      <c r="C28" s="418"/>
      <c r="D28" s="418"/>
      <c r="E28" s="418"/>
      <c r="F28" s="419"/>
      <c r="G28" s="146">
        <v>4</v>
      </c>
      <c r="H28" s="163">
        <v>11</v>
      </c>
      <c r="I28" s="87">
        <f t="shared" si="0"/>
        <v>44</v>
      </c>
    </row>
    <row r="29" spans="1:11" x14ac:dyDescent="0.25">
      <c r="A29" s="83">
        <v>5</v>
      </c>
      <c r="B29" s="417" t="s">
        <v>516</v>
      </c>
      <c r="C29" s="418"/>
      <c r="D29" s="418"/>
      <c r="E29" s="418"/>
      <c r="F29" s="419"/>
      <c r="G29" s="146">
        <v>2</v>
      </c>
      <c r="H29" s="168">
        <v>21</v>
      </c>
      <c r="I29" s="167">
        <f t="shared" si="0"/>
        <v>42</v>
      </c>
    </row>
    <row r="30" spans="1:11" x14ac:dyDescent="0.25">
      <c r="A30" s="83">
        <v>6</v>
      </c>
      <c r="B30" s="417" t="s">
        <v>517</v>
      </c>
      <c r="C30" s="418"/>
      <c r="D30" s="418"/>
      <c r="E30" s="418"/>
      <c r="F30" s="419"/>
      <c r="G30" s="146">
        <v>4</v>
      </c>
      <c r="H30" s="163">
        <v>22</v>
      </c>
      <c r="I30" s="87">
        <f t="shared" si="0"/>
        <v>88</v>
      </c>
    </row>
    <row r="31" spans="1:11" x14ac:dyDescent="0.25">
      <c r="A31" s="83">
        <v>7</v>
      </c>
      <c r="B31" s="458" t="s">
        <v>518</v>
      </c>
      <c r="C31" s="459"/>
      <c r="D31" s="459"/>
      <c r="E31" s="459"/>
      <c r="F31" s="459"/>
      <c r="G31" s="146">
        <v>4</v>
      </c>
      <c r="H31" s="163">
        <v>25</v>
      </c>
      <c r="I31" s="87">
        <f t="shared" si="0"/>
        <v>100</v>
      </c>
    </row>
    <row r="32" spans="1:11" x14ac:dyDescent="0.25">
      <c r="A32" s="83">
        <v>8</v>
      </c>
      <c r="B32" s="458" t="s">
        <v>519</v>
      </c>
      <c r="C32" s="459"/>
      <c r="D32" s="459"/>
      <c r="E32" s="459"/>
      <c r="F32" s="459"/>
      <c r="G32" s="146">
        <v>1</v>
      </c>
      <c r="H32" s="163">
        <v>274.5</v>
      </c>
      <c r="I32" s="87">
        <f t="shared" si="0"/>
        <v>274.5</v>
      </c>
    </row>
    <row r="33" spans="1:12" x14ac:dyDescent="0.25">
      <c r="A33" s="83">
        <v>9</v>
      </c>
      <c r="B33" s="458" t="s">
        <v>520</v>
      </c>
      <c r="C33" s="459"/>
      <c r="D33" s="459"/>
      <c r="E33" s="459"/>
      <c r="F33" s="459"/>
      <c r="G33" s="146">
        <v>20</v>
      </c>
      <c r="H33" s="163">
        <v>257.38</v>
      </c>
      <c r="I33" s="87">
        <f t="shared" si="0"/>
        <v>5147.6000000000004</v>
      </c>
    </row>
    <row r="34" spans="1:12" x14ac:dyDescent="0.25">
      <c r="A34" s="83">
        <v>10</v>
      </c>
      <c r="B34" s="458" t="s">
        <v>521</v>
      </c>
      <c r="C34" s="459"/>
      <c r="D34" s="459"/>
      <c r="E34" s="459"/>
      <c r="F34" s="459"/>
      <c r="G34" s="146">
        <v>1</v>
      </c>
      <c r="H34" s="163">
        <v>135</v>
      </c>
      <c r="I34" s="87">
        <f t="shared" si="0"/>
        <v>135</v>
      </c>
    </row>
    <row r="35" spans="1:12" x14ac:dyDescent="0.25">
      <c r="A35" s="83"/>
      <c r="B35" s="458"/>
      <c r="C35" s="459"/>
      <c r="D35" s="459"/>
      <c r="E35" s="459"/>
      <c r="F35" s="459"/>
      <c r="G35" s="146"/>
      <c r="H35" s="163"/>
      <c r="I35" s="87">
        <f t="shared" si="0"/>
        <v>0</v>
      </c>
    </row>
    <row r="36" spans="1:12" x14ac:dyDescent="0.25">
      <c r="A36" s="83"/>
      <c r="B36" s="458"/>
      <c r="C36" s="459"/>
      <c r="D36" s="459"/>
      <c r="E36" s="459"/>
      <c r="F36" s="459"/>
      <c r="G36" s="146"/>
      <c r="H36" s="163"/>
      <c r="I36" s="87">
        <f t="shared" si="0"/>
        <v>0</v>
      </c>
    </row>
    <row r="37" spans="1:12" x14ac:dyDescent="0.25">
      <c r="A37" s="83"/>
      <c r="B37" s="458"/>
      <c r="C37" s="459"/>
      <c r="D37" s="459"/>
      <c r="E37" s="459"/>
      <c r="F37" s="459"/>
      <c r="G37" s="146"/>
      <c r="H37" s="163"/>
      <c r="I37" s="87">
        <f t="shared" si="0"/>
        <v>0</v>
      </c>
    </row>
    <row r="38" spans="1:12" x14ac:dyDescent="0.25">
      <c r="A38" s="83"/>
      <c r="B38" s="458"/>
      <c r="C38" s="459"/>
      <c r="D38" s="459"/>
      <c r="E38" s="459"/>
      <c r="F38" s="459"/>
      <c r="G38" s="146"/>
      <c r="H38" s="147"/>
      <c r="I38" s="87"/>
      <c r="L38" s="88"/>
    </row>
    <row r="39" spans="1:12" x14ac:dyDescent="0.25">
      <c r="A39" s="455" t="s">
        <v>229</v>
      </c>
      <c r="B39" s="423"/>
      <c r="C39" s="423"/>
      <c r="D39" s="423"/>
      <c r="E39" s="423"/>
      <c r="F39" s="423"/>
      <c r="G39" s="423"/>
      <c r="H39" s="424"/>
      <c r="I39" s="171">
        <f>SUM(I25:I38)</f>
        <v>6750.6</v>
      </c>
      <c r="L39" s="88"/>
    </row>
    <row r="40" spans="1:12" x14ac:dyDescent="0.25">
      <c r="A40" s="422" t="s">
        <v>230</v>
      </c>
      <c r="B40" s="423"/>
      <c r="C40" s="423"/>
      <c r="D40" s="423"/>
      <c r="E40" s="423"/>
      <c r="F40" s="423"/>
      <c r="G40" s="423"/>
      <c r="H40" s="424"/>
      <c r="I40" s="142">
        <f>ROUND((I39*0.15),2)</f>
        <v>1012.59</v>
      </c>
      <c r="L40" s="88"/>
    </row>
    <row r="41" spans="1:12" x14ac:dyDescent="0.25">
      <c r="A41" s="422" t="s">
        <v>231</v>
      </c>
      <c r="B41" s="423"/>
      <c r="C41" s="423"/>
      <c r="D41" s="423"/>
      <c r="E41" s="423"/>
      <c r="F41" s="423"/>
      <c r="G41" s="423"/>
      <c r="H41" s="424"/>
      <c r="I41" s="130">
        <f>I39+I40</f>
        <v>7763.1900000000005</v>
      </c>
    </row>
    <row r="42" spans="1:12" x14ac:dyDescent="0.25">
      <c r="A42" s="401" t="s">
        <v>163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25">
      <c r="A43" s="78" t="s">
        <v>164</v>
      </c>
      <c r="B43" s="404" t="s">
        <v>165</v>
      </c>
      <c r="C43" s="405"/>
      <c r="D43" s="406"/>
      <c r="E43" s="404" t="s">
        <v>147</v>
      </c>
      <c r="F43" s="406"/>
      <c r="G43" s="80" t="s">
        <v>149</v>
      </c>
      <c r="H43" s="81" t="s">
        <v>150</v>
      </c>
      <c r="I43" s="82" t="s">
        <v>151</v>
      </c>
    </row>
    <row r="44" spans="1:12" x14ac:dyDescent="0.25">
      <c r="A44" s="83">
        <v>1</v>
      </c>
      <c r="B44" s="425" t="s">
        <v>166</v>
      </c>
      <c r="C44" s="426"/>
      <c r="D44" s="427"/>
      <c r="E44" s="410" t="s">
        <v>167</v>
      </c>
      <c r="F44" s="411"/>
      <c r="G44" s="115"/>
      <c r="H44" s="113">
        <v>450</v>
      </c>
      <c r="I44" s="90">
        <f>SUM(G44*H44)</f>
        <v>0</v>
      </c>
    </row>
    <row r="45" spans="1:12" x14ac:dyDescent="0.25">
      <c r="A45" s="83">
        <v>2</v>
      </c>
      <c r="B45" s="395" t="s">
        <v>168</v>
      </c>
      <c r="C45" s="396"/>
      <c r="D45" s="397"/>
      <c r="E45" s="420" t="s">
        <v>167</v>
      </c>
      <c r="F45" s="421"/>
      <c r="G45" s="84"/>
      <c r="H45" s="114">
        <v>350</v>
      </c>
      <c r="I45" s="87">
        <f t="shared" ref="I45:I49" si="1">SUM(G45*H45)</f>
        <v>0</v>
      </c>
    </row>
    <row r="46" spans="1:12" x14ac:dyDescent="0.25">
      <c r="A46" s="83">
        <v>3</v>
      </c>
      <c r="B46" s="395" t="s">
        <v>169</v>
      </c>
      <c r="C46" s="396"/>
      <c r="D46" s="397"/>
      <c r="E46" s="420" t="s">
        <v>167</v>
      </c>
      <c r="F46" s="421"/>
      <c r="G46" s="84">
        <v>10</v>
      </c>
      <c r="H46" s="114">
        <v>300</v>
      </c>
      <c r="I46" s="87">
        <f t="shared" si="1"/>
        <v>3000</v>
      </c>
    </row>
    <row r="47" spans="1:12" x14ac:dyDescent="0.25">
      <c r="A47" s="83">
        <v>4</v>
      </c>
      <c r="B47" s="395" t="s">
        <v>170</v>
      </c>
      <c r="C47" s="396"/>
      <c r="D47" s="397"/>
      <c r="E47" s="420" t="s">
        <v>167</v>
      </c>
      <c r="F47" s="421"/>
      <c r="G47" s="84">
        <v>10</v>
      </c>
      <c r="H47" s="114">
        <v>200</v>
      </c>
      <c r="I47" s="87">
        <f t="shared" si="1"/>
        <v>2000</v>
      </c>
    </row>
    <row r="48" spans="1:12" x14ac:dyDescent="0.25">
      <c r="A48" s="83">
        <v>5</v>
      </c>
      <c r="B48" s="395" t="s">
        <v>171</v>
      </c>
      <c r="C48" s="396"/>
      <c r="D48" s="397"/>
      <c r="E48" s="420" t="s">
        <v>167</v>
      </c>
      <c r="F48" s="421"/>
      <c r="G48" s="84"/>
      <c r="H48" s="116">
        <v>200</v>
      </c>
      <c r="I48" s="87">
        <f t="shared" si="1"/>
        <v>0</v>
      </c>
    </row>
    <row r="49" spans="1:12" x14ac:dyDescent="0.25">
      <c r="A49" s="83">
        <v>6</v>
      </c>
      <c r="B49" s="395" t="s">
        <v>410</v>
      </c>
      <c r="C49" s="396"/>
      <c r="D49" s="397"/>
      <c r="E49" s="420" t="s">
        <v>167</v>
      </c>
      <c r="F49" s="421"/>
      <c r="G49" s="84"/>
      <c r="H49" s="116">
        <v>140</v>
      </c>
      <c r="I49" s="87">
        <f t="shared" si="1"/>
        <v>0</v>
      </c>
    </row>
    <row r="50" spans="1:12" x14ac:dyDescent="0.25">
      <c r="A50" s="83"/>
      <c r="B50" s="395"/>
      <c r="C50" s="396"/>
      <c r="D50" s="397"/>
      <c r="E50" s="91"/>
      <c r="F50" s="58"/>
      <c r="G50" s="58"/>
      <c r="H50" s="74"/>
      <c r="I50" s="87"/>
    </row>
    <row r="51" spans="1:12" x14ac:dyDescent="0.25">
      <c r="A51" s="72"/>
      <c r="B51" s="395"/>
      <c r="C51" s="396"/>
      <c r="D51" s="397"/>
      <c r="F51" s="58"/>
      <c r="G51" s="58"/>
      <c r="H51" s="74"/>
      <c r="I51" s="87"/>
    </row>
    <row r="52" spans="1:12" x14ac:dyDescent="0.25">
      <c r="A52" s="92"/>
      <c r="B52" s="398"/>
      <c r="C52" s="399"/>
      <c r="D52" s="400"/>
      <c r="E52" s="60"/>
      <c r="F52" s="61"/>
      <c r="G52" s="58"/>
      <c r="H52" s="76"/>
      <c r="I52" s="87"/>
    </row>
    <row r="53" spans="1:12" x14ac:dyDescent="0.25">
      <c r="A53" s="422" t="s">
        <v>173</v>
      </c>
      <c r="B53" s="423"/>
      <c r="C53" s="423"/>
      <c r="D53" s="423"/>
      <c r="E53" s="423"/>
      <c r="F53" s="423"/>
      <c r="G53" s="423"/>
      <c r="H53" s="424"/>
      <c r="I53" s="98">
        <f>SUM(I44:I52)</f>
        <v>5000</v>
      </c>
    </row>
    <row r="54" spans="1:12" x14ac:dyDescent="0.25">
      <c r="A54" s="401" t="s">
        <v>174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25">
      <c r="A55" s="78" t="s">
        <v>175</v>
      </c>
      <c r="B55" s="404" t="s">
        <v>176</v>
      </c>
      <c r="C55" s="405"/>
      <c r="D55" s="406"/>
      <c r="E55" s="404" t="s">
        <v>177</v>
      </c>
      <c r="F55" s="406"/>
      <c r="G55" s="94" t="s">
        <v>178</v>
      </c>
      <c r="H55" s="94" t="s">
        <v>150</v>
      </c>
      <c r="I55" s="95" t="s">
        <v>151</v>
      </c>
    </row>
    <row r="56" spans="1:12" x14ac:dyDescent="0.25">
      <c r="A56" s="83">
        <v>1</v>
      </c>
      <c r="B56" s="407" t="s">
        <v>522</v>
      </c>
      <c r="C56" s="408"/>
      <c r="D56" s="409"/>
      <c r="E56" s="420">
        <v>2</v>
      </c>
      <c r="F56" s="421"/>
      <c r="G56" s="153">
        <v>39.200000000000003</v>
      </c>
      <c r="H56" s="96">
        <v>5</v>
      </c>
      <c r="I56" s="167">
        <f>H56*G56</f>
        <v>196</v>
      </c>
    </row>
    <row r="57" spans="1:12" x14ac:dyDescent="0.25">
      <c r="A57" s="97"/>
      <c r="B57" s="412"/>
      <c r="C57" s="413"/>
      <c r="D57" s="414"/>
      <c r="E57" s="415"/>
      <c r="F57" s="416"/>
      <c r="G57" s="84"/>
      <c r="H57" s="96"/>
      <c r="I57" s="167"/>
    </row>
    <row r="58" spans="1:12" x14ac:dyDescent="0.25">
      <c r="A58" s="422" t="s">
        <v>181</v>
      </c>
      <c r="B58" s="423"/>
      <c r="C58" s="423"/>
      <c r="D58" s="423"/>
      <c r="E58" s="423"/>
      <c r="F58" s="423"/>
      <c r="G58" s="423"/>
      <c r="H58" s="424"/>
      <c r="I58" s="98">
        <f>SUM(I56:I57)</f>
        <v>196</v>
      </c>
    </row>
    <row r="59" spans="1:12" x14ac:dyDescent="0.25">
      <c r="A59" s="99"/>
      <c r="B59" s="100"/>
      <c r="C59" s="100"/>
      <c r="D59" s="100"/>
      <c r="E59" s="100"/>
      <c r="F59" s="101"/>
      <c r="G59" s="102"/>
      <c r="H59" s="102"/>
      <c r="I59" s="103"/>
      <c r="L59" s="55"/>
    </row>
    <row r="60" spans="1:12" x14ac:dyDescent="0.25">
      <c r="A60" s="390"/>
      <c r="B60" s="391"/>
      <c r="C60" s="391"/>
      <c r="D60" s="391"/>
      <c r="E60" s="391"/>
      <c r="F60" s="104"/>
      <c r="G60" s="394" t="s">
        <v>182</v>
      </c>
      <c r="H60" s="391"/>
      <c r="I60" s="105">
        <f>I58+I53+I41</f>
        <v>12959.19</v>
      </c>
    </row>
    <row r="61" spans="1:12" x14ac:dyDescent="0.25">
      <c r="A61" s="390"/>
      <c r="B61" s="391"/>
      <c r="C61" s="391"/>
      <c r="D61" s="391"/>
      <c r="E61" s="391"/>
      <c r="F61" s="58"/>
      <c r="G61" s="106"/>
      <c r="H61" s="107"/>
      <c r="I61" s="108"/>
    </row>
    <row r="62" spans="1:12" ht="15.75" thickBot="1" x14ac:dyDescent="0.3">
      <c r="A62" s="390"/>
      <c r="B62" s="391"/>
      <c r="C62" s="391"/>
      <c r="D62" s="391"/>
      <c r="E62" s="391"/>
      <c r="F62" s="58"/>
      <c r="G62" s="444" t="s">
        <v>183</v>
      </c>
      <c r="H62" s="445"/>
      <c r="I62" s="117">
        <f>I60+I61</f>
        <v>12959.19</v>
      </c>
    </row>
    <row r="63" spans="1:12" ht="16.5" thickTop="1" thickBot="1" x14ac:dyDescent="0.3">
      <c r="A63" s="109"/>
      <c r="B63" s="110"/>
      <c r="C63" s="392"/>
      <c r="D63" s="393"/>
      <c r="E63" s="393"/>
      <c r="F63" s="393"/>
      <c r="G63" s="111"/>
      <c r="H63" s="111"/>
      <c r="I63" s="112"/>
    </row>
    <row r="65" spans="1:2" x14ac:dyDescent="0.25">
      <c r="A65" s="55"/>
      <c r="B65" s="55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tabColor rgb="FF00B050"/>
  </sheetPr>
  <dimension ref="A1:M65"/>
  <sheetViews>
    <sheetView topLeftCell="A7" workbookViewId="0">
      <selection activeCell="M39" sqref="M39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5.140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 t="e">
        <f>#REF!</f>
        <v>#REF!</v>
      </c>
      <c r="I9" s="442"/>
    </row>
    <row r="10" spans="1:13" x14ac:dyDescent="0.25">
      <c r="A10" s="57" t="s">
        <v>130</v>
      </c>
      <c r="B10" s="55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F11" s="428" t="s">
        <v>133</v>
      </c>
      <c r="G11" s="429"/>
      <c r="H11" s="495" t="e">
        <f>#REF!</f>
        <v>#REF!</v>
      </c>
      <c r="I11" s="431"/>
    </row>
    <row r="12" spans="1:13" x14ac:dyDescent="0.25">
      <c r="A12" s="57" t="s">
        <v>135</v>
      </c>
      <c r="B12" s="55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456</v>
      </c>
      <c r="G15" s="460"/>
      <c r="H15" s="461" t="s">
        <v>373</v>
      </c>
      <c r="I15" s="457"/>
    </row>
    <row r="16" spans="1:13" x14ac:dyDescent="0.25">
      <c r="A16" s="434" t="s">
        <v>523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/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/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/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/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/>
      <c r="B25" s="407"/>
      <c r="C25" s="408"/>
      <c r="D25" s="408"/>
      <c r="E25" s="408"/>
      <c r="F25" s="409"/>
      <c r="G25" s="146"/>
      <c r="H25" s="162"/>
      <c r="I25" s="87"/>
    </row>
    <row r="26" spans="1:11" x14ac:dyDescent="0.25">
      <c r="A26" s="83"/>
      <c r="B26" s="417"/>
      <c r="C26" s="418"/>
      <c r="D26" s="418"/>
      <c r="E26" s="418"/>
      <c r="F26" s="419"/>
      <c r="G26" s="146"/>
      <c r="H26" s="163"/>
      <c r="I26" s="87"/>
    </row>
    <row r="27" spans="1:11" x14ac:dyDescent="0.25">
      <c r="A27" s="83"/>
      <c r="B27" s="417"/>
      <c r="C27" s="418"/>
      <c r="D27" s="418"/>
      <c r="E27" s="418"/>
      <c r="F27" s="419"/>
      <c r="G27" s="146"/>
      <c r="H27" s="163"/>
      <c r="I27" s="87"/>
    </row>
    <row r="28" spans="1:11" x14ac:dyDescent="0.25">
      <c r="A28" s="83"/>
      <c r="B28" s="417"/>
      <c r="C28" s="418"/>
      <c r="D28" s="418"/>
      <c r="E28" s="418"/>
      <c r="F28" s="419"/>
      <c r="G28" s="146"/>
      <c r="H28" s="163"/>
      <c r="I28" s="87"/>
    </row>
    <row r="29" spans="1:11" x14ac:dyDescent="0.25">
      <c r="A29" s="83"/>
      <c r="B29" s="417"/>
      <c r="C29" s="418"/>
      <c r="D29" s="418"/>
      <c r="E29" s="418"/>
      <c r="F29" s="419"/>
      <c r="G29" s="146"/>
      <c r="H29" s="163"/>
      <c r="I29" s="87"/>
    </row>
    <row r="30" spans="1:11" x14ac:dyDescent="0.25">
      <c r="A30" s="83"/>
      <c r="B30" s="417"/>
      <c r="C30" s="418"/>
      <c r="D30" s="418"/>
      <c r="E30" s="418"/>
      <c r="F30" s="419"/>
      <c r="G30" s="146"/>
      <c r="H30" s="163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63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63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63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63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63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63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63"/>
      <c r="I37" s="87"/>
    </row>
    <row r="38" spans="1:12" x14ac:dyDescent="0.25">
      <c r="A38" s="83"/>
      <c r="B38" s="458"/>
      <c r="C38" s="459"/>
      <c r="D38" s="459"/>
      <c r="E38" s="459"/>
      <c r="F38" s="459"/>
      <c r="G38" s="146"/>
      <c r="H38" s="147"/>
      <c r="I38" s="87"/>
      <c r="L38" s="88"/>
    </row>
    <row r="39" spans="1:12" x14ac:dyDescent="0.25">
      <c r="A39" s="455" t="s">
        <v>229</v>
      </c>
      <c r="B39" s="423"/>
      <c r="C39" s="423"/>
      <c r="D39" s="423"/>
      <c r="E39" s="423"/>
      <c r="F39" s="423"/>
      <c r="G39" s="423"/>
      <c r="H39" s="424"/>
      <c r="I39" s="141">
        <f>SUM(I25:I38)</f>
        <v>0</v>
      </c>
      <c r="L39" s="88"/>
    </row>
    <row r="40" spans="1:12" x14ac:dyDescent="0.25">
      <c r="A40" s="422" t="s">
        <v>230</v>
      </c>
      <c r="B40" s="423"/>
      <c r="C40" s="423"/>
      <c r="D40" s="423"/>
      <c r="E40" s="423"/>
      <c r="F40" s="423"/>
      <c r="G40" s="423"/>
      <c r="H40" s="424"/>
      <c r="I40" s="142">
        <f>ROUND((I39*0.15),2)</f>
        <v>0</v>
      </c>
      <c r="L40" s="88"/>
    </row>
    <row r="41" spans="1:12" x14ac:dyDescent="0.25">
      <c r="A41" s="422" t="s">
        <v>231</v>
      </c>
      <c r="B41" s="423"/>
      <c r="C41" s="423"/>
      <c r="D41" s="423"/>
      <c r="E41" s="423"/>
      <c r="F41" s="423"/>
      <c r="G41" s="423"/>
      <c r="H41" s="424"/>
      <c r="I41" s="130">
        <f>I39+I40</f>
        <v>0</v>
      </c>
    </row>
    <row r="42" spans="1:12" x14ac:dyDescent="0.25">
      <c r="A42" s="401" t="s">
        <v>163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25">
      <c r="A43" s="78" t="s">
        <v>164</v>
      </c>
      <c r="B43" s="404" t="s">
        <v>165</v>
      </c>
      <c r="C43" s="405"/>
      <c r="D43" s="406"/>
      <c r="E43" s="404" t="s">
        <v>147</v>
      </c>
      <c r="F43" s="406"/>
      <c r="G43" s="80" t="s">
        <v>149</v>
      </c>
      <c r="H43" s="81" t="s">
        <v>150</v>
      </c>
      <c r="I43" s="82" t="s">
        <v>151</v>
      </c>
    </row>
    <row r="44" spans="1:12" x14ac:dyDescent="0.25">
      <c r="A44" s="83">
        <v>1</v>
      </c>
      <c r="B44" s="425" t="s">
        <v>166</v>
      </c>
      <c r="C44" s="426"/>
      <c r="D44" s="427"/>
      <c r="E44" s="410" t="s">
        <v>167</v>
      </c>
      <c r="F44" s="411"/>
      <c r="G44" s="115"/>
      <c r="H44" s="113">
        <v>450</v>
      </c>
      <c r="I44" s="90">
        <f>SUM(G44*H44)</f>
        <v>0</v>
      </c>
    </row>
    <row r="45" spans="1:12" x14ac:dyDescent="0.25">
      <c r="A45" s="83">
        <v>2</v>
      </c>
      <c r="B45" s="395" t="s">
        <v>168</v>
      </c>
      <c r="C45" s="396"/>
      <c r="D45" s="397"/>
      <c r="E45" s="420" t="s">
        <v>167</v>
      </c>
      <c r="F45" s="421"/>
      <c r="G45" s="84"/>
      <c r="H45" s="114">
        <v>350</v>
      </c>
      <c r="I45" s="87">
        <f t="shared" ref="I45:I49" si="0">SUM(G45*H45)</f>
        <v>0</v>
      </c>
    </row>
    <row r="46" spans="1:12" x14ac:dyDescent="0.25">
      <c r="A46" s="83">
        <v>3</v>
      </c>
      <c r="B46" s="395" t="s">
        <v>169</v>
      </c>
      <c r="C46" s="396"/>
      <c r="D46" s="397"/>
      <c r="E46" s="420" t="s">
        <v>167</v>
      </c>
      <c r="F46" s="421"/>
      <c r="G46" s="84">
        <v>2</v>
      </c>
      <c r="H46" s="114">
        <v>300</v>
      </c>
      <c r="I46" s="87">
        <f t="shared" si="0"/>
        <v>600</v>
      </c>
    </row>
    <row r="47" spans="1:12" x14ac:dyDescent="0.25">
      <c r="A47" s="83">
        <v>4</v>
      </c>
      <c r="B47" s="395" t="s">
        <v>170</v>
      </c>
      <c r="C47" s="396"/>
      <c r="D47" s="397"/>
      <c r="E47" s="420" t="s">
        <v>167</v>
      </c>
      <c r="F47" s="421"/>
      <c r="G47" s="84">
        <v>2</v>
      </c>
      <c r="H47" s="114">
        <v>200</v>
      </c>
      <c r="I47" s="87">
        <f t="shared" si="0"/>
        <v>400</v>
      </c>
    </row>
    <row r="48" spans="1:12" x14ac:dyDescent="0.25">
      <c r="A48" s="83">
        <v>5</v>
      </c>
      <c r="B48" s="395" t="s">
        <v>171</v>
      </c>
      <c r="C48" s="396"/>
      <c r="D48" s="397"/>
      <c r="E48" s="420" t="s">
        <v>167</v>
      </c>
      <c r="F48" s="421"/>
      <c r="G48" s="84"/>
      <c r="H48" s="116">
        <v>200</v>
      </c>
      <c r="I48" s="87">
        <f t="shared" si="0"/>
        <v>0</v>
      </c>
    </row>
    <row r="49" spans="1:12" x14ac:dyDescent="0.25">
      <c r="A49" s="83">
        <v>6</v>
      </c>
      <c r="B49" s="395" t="s">
        <v>410</v>
      </c>
      <c r="C49" s="396"/>
      <c r="D49" s="397"/>
      <c r="E49" s="420" t="s">
        <v>167</v>
      </c>
      <c r="F49" s="421"/>
      <c r="G49" s="84"/>
      <c r="H49" s="116">
        <v>140</v>
      </c>
      <c r="I49" s="87">
        <f t="shared" si="0"/>
        <v>0</v>
      </c>
    </row>
    <row r="50" spans="1:12" x14ac:dyDescent="0.25">
      <c r="A50" s="83"/>
      <c r="B50" s="395"/>
      <c r="C50" s="396"/>
      <c r="D50" s="397"/>
      <c r="E50" s="91"/>
      <c r="F50" s="58"/>
      <c r="G50" s="58"/>
      <c r="H50" s="74"/>
      <c r="I50" s="87"/>
    </row>
    <row r="51" spans="1:12" x14ac:dyDescent="0.25">
      <c r="A51" s="72"/>
      <c r="B51" s="395"/>
      <c r="C51" s="396"/>
      <c r="D51" s="397"/>
      <c r="F51" s="58"/>
      <c r="G51" s="58"/>
      <c r="H51" s="74"/>
      <c r="I51" s="87"/>
    </row>
    <row r="52" spans="1:12" x14ac:dyDescent="0.25">
      <c r="A52" s="92"/>
      <c r="B52" s="398"/>
      <c r="C52" s="399"/>
      <c r="D52" s="400"/>
      <c r="E52" s="60"/>
      <c r="F52" s="61"/>
      <c r="G52" s="58"/>
      <c r="H52" s="76"/>
      <c r="I52" s="87"/>
    </row>
    <row r="53" spans="1:12" x14ac:dyDescent="0.25">
      <c r="A53" s="422" t="s">
        <v>173</v>
      </c>
      <c r="B53" s="423"/>
      <c r="C53" s="423"/>
      <c r="D53" s="423"/>
      <c r="E53" s="423"/>
      <c r="F53" s="423"/>
      <c r="G53" s="423"/>
      <c r="H53" s="424"/>
      <c r="I53" s="98">
        <f>SUM(I44:I52)</f>
        <v>1000</v>
      </c>
    </row>
    <row r="54" spans="1:12" x14ac:dyDescent="0.25">
      <c r="A54" s="401" t="s">
        <v>174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25">
      <c r="A55" s="78" t="s">
        <v>175</v>
      </c>
      <c r="B55" s="404" t="s">
        <v>176</v>
      </c>
      <c r="C55" s="405"/>
      <c r="D55" s="406"/>
      <c r="E55" s="404" t="s">
        <v>177</v>
      </c>
      <c r="F55" s="406"/>
      <c r="G55" s="94" t="s">
        <v>178</v>
      </c>
      <c r="H55" s="94" t="s">
        <v>150</v>
      </c>
      <c r="I55" s="95" t="s">
        <v>151</v>
      </c>
    </row>
    <row r="56" spans="1:12" x14ac:dyDescent="0.25">
      <c r="A56" s="83">
        <v>1</v>
      </c>
      <c r="B56" s="407" t="s">
        <v>524</v>
      </c>
      <c r="C56" s="408"/>
      <c r="D56" s="409"/>
      <c r="E56" s="420">
        <v>1</v>
      </c>
      <c r="F56" s="421"/>
      <c r="G56" s="153">
        <v>35</v>
      </c>
      <c r="H56" s="96">
        <v>5</v>
      </c>
      <c r="I56" s="167">
        <f>H56*G56</f>
        <v>175</v>
      </c>
    </row>
    <row r="57" spans="1:12" x14ac:dyDescent="0.25">
      <c r="A57" s="97"/>
      <c r="B57" s="412"/>
      <c r="C57" s="413"/>
      <c r="D57" s="414"/>
      <c r="E57" s="415"/>
      <c r="F57" s="416"/>
      <c r="G57" s="84"/>
      <c r="H57" s="96"/>
      <c r="I57" s="167"/>
    </row>
    <row r="58" spans="1:12" x14ac:dyDescent="0.25">
      <c r="A58" s="422" t="s">
        <v>181</v>
      </c>
      <c r="B58" s="423"/>
      <c r="C58" s="423"/>
      <c r="D58" s="423"/>
      <c r="E58" s="423"/>
      <c r="F58" s="423"/>
      <c r="G58" s="423"/>
      <c r="H58" s="424"/>
      <c r="I58" s="98">
        <f>SUM(I56:I57)</f>
        <v>175</v>
      </c>
    </row>
    <row r="59" spans="1:12" x14ac:dyDescent="0.25">
      <c r="A59" s="99"/>
      <c r="B59" s="100"/>
      <c r="C59" s="100"/>
      <c r="D59" s="100"/>
      <c r="E59" s="100"/>
      <c r="F59" s="101"/>
      <c r="G59" s="102"/>
      <c r="H59" s="102"/>
      <c r="I59" s="103"/>
      <c r="L59" s="55"/>
    </row>
    <row r="60" spans="1:12" x14ac:dyDescent="0.25">
      <c r="A60" s="390"/>
      <c r="B60" s="391"/>
      <c r="C60" s="391"/>
      <c r="D60" s="391"/>
      <c r="E60" s="391"/>
      <c r="F60" s="104"/>
      <c r="G60" s="394" t="s">
        <v>182</v>
      </c>
      <c r="H60" s="391"/>
      <c r="I60" s="105">
        <f>I58+I53+I41</f>
        <v>1175</v>
      </c>
    </row>
    <row r="61" spans="1:12" x14ac:dyDescent="0.25">
      <c r="A61" s="390"/>
      <c r="B61" s="391"/>
      <c r="C61" s="391"/>
      <c r="D61" s="391"/>
      <c r="E61" s="391"/>
      <c r="F61" s="58"/>
      <c r="G61" s="106"/>
      <c r="H61" s="107"/>
      <c r="I61" s="108"/>
    </row>
    <row r="62" spans="1:12" ht="15.75" thickBot="1" x14ac:dyDescent="0.3">
      <c r="A62" s="390"/>
      <c r="B62" s="391"/>
      <c r="C62" s="391"/>
      <c r="D62" s="391"/>
      <c r="E62" s="391"/>
      <c r="F62" s="58"/>
      <c r="G62" s="444" t="s">
        <v>183</v>
      </c>
      <c r="H62" s="445"/>
      <c r="I62" s="117">
        <f>I60+I61</f>
        <v>1175</v>
      </c>
    </row>
    <row r="63" spans="1:12" ht="16.5" thickTop="1" thickBot="1" x14ac:dyDescent="0.3">
      <c r="A63" s="109"/>
      <c r="B63" s="110"/>
      <c r="C63" s="392"/>
      <c r="D63" s="393"/>
      <c r="E63" s="393"/>
      <c r="F63" s="393"/>
      <c r="G63" s="111"/>
      <c r="H63" s="111"/>
      <c r="I63" s="112"/>
    </row>
    <row r="65" spans="1:2" x14ac:dyDescent="0.25">
      <c r="A65" s="55"/>
      <c r="B65" s="55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tabColor rgb="FF00B050"/>
  </sheetPr>
  <dimension ref="A1:M65"/>
  <sheetViews>
    <sheetView view="pageBreakPreview" zoomScale="60" zoomScaleNormal="100" workbookViewId="0">
      <selection activeCell="M39" sqref="M39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5.140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 t="e">
        <f>#REF!</f>
        <v>#REF!</v>
      </c>
      <c r="I9" s="442"/>
    </row>
    <row r="10" spans="1:13" x14ac:dyDescent="0.25">
      <c r="A10" s="57" t="s">
        <v>130</v>
      </c>
      <c r="B10" s="55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F11" s="428" t="s">
        <v>133</v>
      </c>
      <c r="G11" s="429"/>
      <c r="H11" s="495" t="e">
        <f>#REF!</f>
        <v>#REF!</v>
      </c>
      <c r="I11" s="431"/>
    </row>
    <row r="12" spans="1:13" x14ac:dyDescent="0.25">
      <c r="A12" s="57" t="s">
        <v>135</v>
      </c>
      <c r="B12" s="55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456</v>
      </c>
      <c r="G15" s="460"/>
      <c r="H15" s="461" t="s">
        <v>389</v>
      </c>
      <c r="I15" s="457"/>
    </row>
    <row r="16" spans="1:13" x14ac:dyDescent="0.25">
      <c r="A16" s="434" t="s">
        <v>525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/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/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/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/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>
        <v>1</v>
      </c>
      <c r="B25" s="407" t="s">
        <v>439</v>
      </c>
      <c r="C25" s="408"/>
      <c r="D25" s="408"/>
      <c r="E25" s="408"/>
      <c r="F25" s="409"/>
      <c r="G25" s="146">
        <v>4</v>
      </c>
      <c r="H25" s="162">
        <v>2565.2199999999998</v>
      </c>
      <c r="I25" s="87">
        <f>H25*G25</f>
        <v>10260.879999999999</v>
      </c>
    </row>
    <row r="26" spans="1:11" x14ac:dyDescent="0.25">
      <c r="A26" s="83"/>
      <c r="B26" s="417"/>
      <c r="C26" s="418"/>
      <c r="D26" s="418"/>
      <c r="E26" s="418"/>
      <c r="F26" s="419"/>
      <c r="G26" s="146"/>
      <c r="H26" s="163"/>
      <c r="I26" s="87"/>
    </row>
    <row r="27" spans="1:11" x14ac:dyDescent="0.25">
      <c r="A27" s="83"/>
      <c r="B27" s="417"/>
      <c r="C27" s="418"/>
      <c r="D27" s="418"/>
      <c r="E27" s="418"/>
      <c r="F27" s="419"/>
      <c r="G27" s="146"/>
      <c r="H27" s="163"/>
      <c r="I27" s="87"/>
    </row>
    <row r="28" spans="1:11" x14ac:dyDescent="0.25">
      <c r="A28" s="83"/>
      <c r="B28" s="417"/>
      <c r="C28" s="418"/>
      <c r="D28" s="418"/>
      <c r="E28" s="418"/>
      <c r="F28" s="419"/>
      <c r="G28" s="146"/>
      <c r="H28" s="163"/>
      <c r="I28" s="87"/>
    </row>
    <row r="29" spans="1:11" x14ac:dyDescent="0.25">
      <c r="A29" s="83"/>
      <c r="B29" s="417"/>
      <c r="C29" s="418"/>
      <c r="D29" s="418"/>
      <c r="E29" s="418"/>
      <c r="F29" s="419"/>
      <c r="G29" s="146"/>
      <c r="H29" s="163"/>
      <c r="I29" s="87"/>
    </row>
    <row r="30" spans="1:11" x14ac:dyDescent="0.25">
      <c r="A30" s="83"/>
      <c r="B30" s="417"/>
      <c r="C30" s="418"/>
      <c r="D30" s="418"/>
      <c r="E30" s="418"/>
      <c r="F30" s="419"/>
      <c r="G30" s="146"/>
      <c r="H30" s="163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63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63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63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63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63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63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63"/>
      <c r="I37" s="87"/>
    </row>
    <row r="38" spans="1:12" x14ac:dyDescent="0.25">
      <c r="A38" s="83"/>
      <c r="B38" s="458"/>
      <c r="C38" s="459"/>
      <c r="D38" s="459"/>
      <c r="E38" s="459"/>
      <c r="F38" s="459"/>
      <c r="G38" s="146"/>
      <c r="H38" s="147"/>
      <c r="I38" s="87"/>
      <c r="L38" s="88"/>
    </row>
    <row r="39" spans="1:12" x14ac:dyDescent="0.25">
      <c r="A39" s="455" t="s">
        <v>229</v>
      </c>
      <c r="B39" s="423"/>
      <c r="C39" s="423"/>
      <c r="D39" s="423"/>
      <c r="E39" s="423"/>
      <c r="F39" s="423"/>
      <c r="G39" s="423"/>
      <c r="H39" s="424"/>
      <c r="I39" s="141">
        <f>SUM(I25:I38)</f>
        <v>10260.879999999999</v>
      </c>
      <c r="L39" s="88"/>
    </row>
    <row r="40" spans="1:12" x14ac:dyDescent="0.25">
      <c r="A40" s="422" t="s">
        <v>230</v>
      </c>
      <c r="B40" s="423"/>
      <c r="C40" s="423"/>
      <c r="D40" s="423"/>
      <c r="E40" s="423"/>
      <c r="F40" s="423"/>
      <c r="G40" s="423"/>
      <c r="H40" s="424"/>
      <c r="I40" s="142">
        <f>ROUND((I39*0.15),2)</f>
        <v>1539.13</v>
      </c>
      <c r="L40" s="88"/>
    </row>
    <row r="41" spans="1:12" x14ac:dyDescent="0.25">
      <c r="A41" s="422" t="s">
        <v>231</v>
      </c>
      <c r="B41" s="423"/>
      <c r="C41" s="423"/>
      <c r="D41" s="423"/>
      <c r="E41" s="423"/>
      <c r="F41" s="423"/>
      <c r="G41" s="423"/>
      <c r="H41" s="424"/>
      <c r="I41" s="130">
        <f>I39+I40</f>
        <v>11800.009999999998</v>
      </c>
    </row>
    <row r="42" spans="1:12" x14ac:dyDescent="0.25">
      <c r="A42" s="401" t="s">
        <v>163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25">
      <c r="A43" s="78" t="s">
        <v>164</v>
      </c>
      <c r="B43" s="404" t="s">
        <v>165</v>
      </c>
      <c r="C43" s="405"/>
      <c r="D43" s="406"/>
      <c r="E43" s="404" t="s">
        <v>147</v>
      </c>
      <c r="F43" s="406"/>
      <c r="G43" s="80" t="s">
        <v>149</v>
      </c>
      <c r="H43" s="81" t="s">
        <v>150</v>
      </c>
      <c r="I43" s="82" t="s">
        <v>151</v>
      </c>
    </row>
    <row r="44" spans="1:12" x14ac:dyDescent="0.25">
      <c r="A44" s="83">
        <v>1</v>
      </c>
      <c r="B44" s="425" t="s">
        <v>166</v>
      </c>
      <c r="C44" s="426"/>
      <c r="D44" s="427"/>
      <c r="E44" s="410" t="s">
        <v>167</v>
      </c>
      <c r="F44" s="411"/>
      <c r="G44" s="115"/>
      <c r="H44" s="113">
        <v>450</v>
      </c>
      <c r="I44" s="90">
        <f>SUM(G44*H44)</f>
        <v>0</v>
      </c>
    </row>
    <row r="45" spans="1:12" x14ac:dyDescent="0.25">
      <c r="A45" s="83">
        <v>2</v>
      </c>
      <c r="B45" s="395" t="s">
        <v>168</v>
      </c>
      <c r="C45" s="396"/>
      <c r="D45" s="397"/>
      <c r="E45" s="420" t="s">
        <v>167</v>
      </c>
      <c r="F45" s="421"/>
      <c r="G45" s="84"/>
      <c r="H45" s="114">
        <v>350</v>
      </c>
      <c r="I45" s="87">
        <f t="shared" ref="I45:I49" si="0">SUM(G45*H45)</f>
        <v>0</v>
      </c>
    </row>
    <row r="46" spans="1:12" x14ac:dyDescent="0.25">
      <c r="A46" s="83">
        <v>3</v>
      </c>
      <c r="B46" s="395" t="s">
        <v>169</v>
      </c>
      <c r="C46" s="396"/>
      <c r="D46" s="397"/>
      <c r="E46" s="420" t="s">
        <v>167</v>
      </c>
      <c r="F46" s="421"/>
      <c r="G46" s="84">
        <v>2.5</v>
      </c>
      <c r="H46" s="114">
        <v>300</v>
      </c>
      <c r="I46" s="87">
        <f t="shared" si="0"/>
        <v>750</v>
      </c>
    </row>
    <row r="47" spans="1:12" x14ac:dyDescent="0.25">
      <c r="A47" s="83">
        <v>4</v>
      </c>
      <c r="B47" s="395" t="s">
        <v>170</v>
      </c>
      <c r="C47" s="396"/>
      <c r="D47" s="397"/>
      <c r="E47" s="420" t="s">
        <v>167</v>
      </c>
      <c r="F47" s="421"/>
      <c r="G47" s="84">
        <v>2.5</v>
      </c>
      <c r="H47" s="114">
        <v>200</v>
      </c>
      <c r="I47" s="87">
        <f t="shared" si="0"/>
        <v>500</v>
      </c>
    </row>
    <row r="48" spans="1:12" x14ac:dyDescent="0.25">
      <c r="A48" s="83">
        <v>5</v>
      </c>
      <c r="B48" s="395" t="s">
        <v>171</v>
      </c>
      <c r="C48" s="396"/>
      <c r="D48" s="397"/>
      <c r="E48" s="420" t="s">
        <v>167</v>
      </c>
      <c r="F48" s="421"/>
      <c r="G48" s="84"/>
      <c r="H48" s="116">
        <v>200</v>
      </c>
      <c r="I48" s="87">
        <f t="shared" si="0"/>
        <v>0</v>
      </c>
    </row>
    <row r="49" spans="1:12" x14ac:dyDescent="0.25">
      <c r="A49" s="83">
        <v>6</v>
      </c>
      <c r="B49" s="395" t="s">
        <v>410</v>
      </c>
      <c r="C49" s="396"/>
      <c r="D49" s="397"/>
      <c r="E49" s="420" t="s">
        <v>167</v>
      </c>
      <c r="F49" s="421"/>
      <c r="G49" s="84"/>
      <c r="H49" s="116">
        <v>140</v>
      </c>
      <c r="I49" s="87">
        <f t="shared" si="0"/>
        <v>0</v>
      </c>
    </row>
    <row r="50" spans="1:12" x14ac:dyDescent="0.25">
      <c r="A50" s="83"/>
      <c r="B50" s="395"/>
      <c r="C50" s="396"/>
      <c r="D50" s="397"/>
      <c r="E50" s="91"/>
      <c r="F50" s="58"/>
      <c r="G50" s="58"/>
      <c r="H50" s="74"/>
      <c r="I50" s="87"/>
    </row>
    <row r="51" spans="1:12" x14ac:dyDescent="0.25">
      <c r="A51" s="72"/>
      <c r="B51" s="395"/>
      <c r="C51" s="396"/>
      <c r="D51" s="397"/>
      <c r="F51" s="58"/>
      <c r="G51" s="58"/>
      <c r="H51" s="74"/>
      <c r="I51" s="87"/>
    </row>
    <row r="52" spans="1:12" x14ac:dyDescent="0.25">
      <c r="A52" s="92"/>
      <c r="B52" s="398"/>
      <c r="C52" s="399"/>
      <c r="D52" s="400"/>
      <c r="E52" s="60"/>
      <c r="F52" s="61"/>
      <c r="G52" s="58"/>
      <c r="H52" s="76"/>
      <c r="I52" s="87"/>
    </row>
    <row r="53" spans="1:12" x14ac:dyDescent="0.25">
      <c r="A53" s="422" t="s">
        <v>173</v>
      </c>
      <c r="B53" s="423"/>
      <c r="C53" s="423"/>
      <c r="D53" s="423"/>
      <c r="E53" s="423"/>
      <c r="F53" s="423"/>
      <c r="G53" s="423"/>
      <c r="H53" s="424"/>
      <c r="I53" s="98">
        <f>SUM(I44:I52)</f>
        <v>1250</v>
      </c>
    </row>
    <row r="54" spans="1:12" x14ac:dyDescent="0.25">
      <c r="A54" s="401" t="s">
        <v>174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25">
      <c r="A55" s="78" t="s">
        <v>175</v>
      </c>
      <c r="B55" s="404" t="s">
        <v>176</v>
      </c>
      <c r="C55" s="405"/>
      <c r="D55" s="406"/>
      <c r="E55" s="404" t="s">
        <v>177</v>
      </c>
      <c r="F55" s="406"/>
      <c r="G55" s="94" t="s">
        <v>178</v>
      </c>
      <c r="H55" s="94" t="s">
        <v>150</v>
      </c>
      <c r="I55" s="95" t="s">
        <v>151</v>
      </c>
    </row>
    <row r="56" spans="1:12" x14ac:dyDescent="0.25">
      <c r="A56" s="83">
        <v>1</v>
      </c>
      <c r="B56" s="407" t="s">
        <v>497</v>
      </c>
      <c r="C56" s="408"/>
      <c r="D56" s="409"/>
      <c r="E56" s="420">
        <v>1</v>
      </c>
      <c r="F56" s="421"/>
      <c r="G56" s="153">
        <v>21.2</v>
      </c>
      <c r="H56" s="96">
        <v>5</v>
      </c>
      <c r="I56" s="167">
        <f>H56*G56</f>
        <v>106</v>
      </c>
    </row>
    <row r="57" spans="1:12" x14ac:dyDescent="0.25">
      <c r="A57" s="97"/>
      <c r="B57" s="412"/>
      <c r="C57" s="413"/>
      <c r="D57" s="414"/>
      <c r="E57" s="415"/>
      <c r="F57" s="416"/>
      <c r="G57" s="84"/>
      <c r="H57" s="96"/>
      <c r="I57" s="167"/>
    </row>
    <row r="58" spans="1:12" x14ac:dyDescent="0.25">
      <c r="A58" s="422" t="s">
        <v>181</v>
      </c>
      <c r="B58" s="423"/>
      <c r="C58" s="423"/>
      <c r="D58" s="423"/>
      <c r="E58" s="423"/>
      <c r="F58" s="423"/>
      <c r="G58" s="423"/>
      <c r="H58" s="424"/>
      <c r="I58" s="98">
        <f>SUM(I56:I57)</f>
        <v>106</v>
      </c>
    </row>
    <row r="59" spans="1:12" x14ac:dyDescent="0.25">
      <c r="A59" s="99"/>
      <c r="B59" s="100"/>
      <c r="C59" s="100"/>
      <c r="D59" s="100"/>
      <c r="E59" s="100"/>
      <c r="F59" s="101"/>
      <c r="G59" s="102"/>
      <c r="H59" s="102"/>
      <c r="I59" s="103"/>
      <c r="L59" s="55"/>
    </row>
    <row r="60" spans="1:12" x14ac:dyDescent="0.25">
      <c r="A60" s="390"/>
      <c r="B60" s="391"/>
      <c r="C60" s="391"/>
      <c r="D60" s="391"/>
      <c r="E60" s="391"/>
      <c r="F60" s="104"/>
      <c r="G60" s="394" t="s">
        <v>182</v>
      </c>
      <c r="H60" s="391"/>
      <c r="I60" s="105">
        <f>I58+I53+I41</f>
        <v>13156.009999999998</v>
      </c>
    </row>
    <row r="61" spans="1:12" x14ac:dyDescent="0.25">
      <c r="A61" s="390"/>
      <c r="B61" s="391"/>
      <c r="C61" s="391"/>
      <c r="D61" s="391"/>
      <c r="E61" s="391"/>
      <c r="F61" s="58"/>
      <c r="G61" s="106"/>
      <c r="H61" s="107"/>
      <c r="I61" s="108"/>
    </row>
    <row r="62" spans="1:12" ht="15.75" thickBot="1" x14ac:dyDescent="0.3">
      <c r="A62" s="390"/>
      <c r="B62" s="391"/>
      <c r="C62" s="391"/>
      <c r="D62" s="391"/>
      <c r="E62" s="391"/>
      <c r="F62" s="58"/>
      <c r="G62" s="444" t="s">
        <v>183</v>
      </c>
      <c r="H62" s="445"/>
      <c r="I62" s="117">
        <f>I60+I61</f>
        <v>13156.009999999998</v>
      </c>
    </row>
    <row r="63" spans="1:12" ht="16.5" thickTop="1" thickBot="1" x14ac:dyDescent="0.3">
      <c r="A63" s="109"/>
      <c r="B63" s="110"/>
      <c r="C63" s="392"/>
      <c r="D63" s="393"/>
      <c r="E63" s="393"/>
      <c r="F63" s="393"/>
      <c r="G63" s="111"/>
      <c r="H63" s="111"/>
      <c r="I63" s="112"/>
    </row>
    <row r="65" spans="1:2" x14ac:dyDescent="0.25">
      <c r="A65" s="55"/>
      <c r="B65" s="55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tabColor rgb="FF00B050"/>
    <pageSetUpPr fitToPage="1"/>
  </sheetPr>
  <dimension ref="A1:M65"/>
  <sheetViews>
    <sheetView view="pageLayout" topLeftCell="A5" zoomScaleNormal="100" workbookViewId="0">
      <selection activeCell="A23" sqref="A23:I23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5.140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 t="e">
        <f>#REF!</f>
        <v>#REF!</v>
      </c>
      <c r="I9" s="442"/>
    </row>
    <row r="10" spans="1:13" x14ac:dyDescent="0.25">
      <c r="A10" s="57" t="s">
        <v>130</v>
      </c>
      <c r="B10" s="55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F11" s="428" t="s">
        <v>133</v>
      </c>
      <c r="G11" s="429"/>
      <c r="H11" s="495" t="e">
        <f>#REF!</f>
        <v>#REF!</v>
      </c>
      <c r="I11" s="431"/>
    </row>
    <row r="12" spans="1:13" x14ac:dyDescent="0.25">
      <c r="A12" s="57" t="s">
        <v>135</v>
      </c>
      <c r="B12" s="55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456</v>
      </c>
      <c r="G15" s="460"/>
      <c r="H15" s="461" t="s">
        <v>377</v>
      </c>
      <c r="I15" s="457"/>
    </row>
    <row r="16" spans="1:13" x14ac:dyDescent="0.25">
      <c r="A16" s="434" t="s">
        <v>526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/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/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/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/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>
        <v>1</v>
      </c>
      <c r="B25" s="407" t="s">
        <v>527</v>
      </c>
      <c r="C25" s="408"/>
      <c r="D25" s="408"/>
      <c r="E25" s="408"/>
      <c r="F25" s="409"/>
      <c r="G25" s="146">
        <v>1</v>
      </c>
      <c r="H25" s="162">
        <v>677.2</v>
      </c>
      <c r="I25" s="87">
        <f>H25*G25</f>
        <v>677.2</v>
      </c>
    </row>
    <row r="26" spans="1:11" x14ac:dyDescent="0.25">
      <c r="A26" s="83"/>
      <c r="B26" s="417"/>
      <c r="C26" s="418"/>
      <c r="D26" s="418"/>
      <c r="E26" s="418"/>
      <c r="F26" s="419"/>
      <c r="G26" s="146"/>
      <c r="H26" s="163"/>
      <c r="I26" s="87"/>
    </row>
    <row r="27" spans="1:11" x14ac:dyDescent="0.25">
      <c r="A27" s="83"/>
      <c r="B27" s="417"/>
      <c r="C27" s="418"/>
      <c r="D27" s="418"/>
      <c r="E27" s="418"/>
      <c r="F27" s="419"/>
      <c r="G27" s="146"/>
      <c r="H27" s="163"/>
      <c r="I27" s="87"/>
    </row>
    <row r="28" spans="1:11" x14ac:dyDescent="0.25">
      <c r="A28" s="83"/>
      <c r="B28" s="417"/>
      <c r="C28" s="418"/>
      <c r="D28" s="418"/>
      <c r="E28" s="418"/>
      <c r="F28" s="419"/>
      <c r="G28" s="146"/>
      <c r="H28" s="163"/>
      <c r="I28" s="87"/>
    </row>
    <row r="29" spans="1:11" x14ac:dyDescent="0.25">
      <c r="A29" s="83"/>
      <c r="B29" s="417"/>
      <c r="C29" s="418"/>
      <c r="D29" s="418"/>
      <c r="E29" s="418"/>
      <c r="F29" s="419"/>
      <c r="G29" s="146"/>
      <c r="H29" s="163"/>
      <c r="I29" s="87"/>
    </row>
    <row r="30" spans="1:11" x14ac:dyDescent="0.25">
      <c r="A30" s="83"/>
      <c r="B30" s="417"/>
      <c r="C30" s="418"/>
      <c r="D30" s="418"/>
      <c r="E30" s="418"/>
      <c r="F30" s="419"/>
      <c r="G30" s="146"/>
      <c r="H30" s="163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63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63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63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63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63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63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63"/>
      <c r="I37" s="87"/>
    </row>
    <row r="38" spans="1:12" x14ac:dyDescent="0.25">
      <c r="A38" s="83"/>
      <c r="B38" s="458"/>
      <c r="C38" s="459"/>
      <c r="D38" s="459"/>
      <c r="E38" s="459"/>
      <c r="F38" s="459"/>
      <c r="G38" s="146"/>
      <c r="H38" s="147"/>
      <c r="I38" s="87"/>
      <c r="L38" s="88"/>
    </row>
    <row r="39" spans="1:12" x14ac:dyDescent="0.25">
      <c r="A39" s="455" t="s">
        <v>229</v>
      </c>
      <c r="B39" s="423"/>
      <c r="C39" s="423"/>
      <c r="D39" s="423"/>
      <c r="E39" s="423"/>
      <c r="F39" s="423"/>
      <c r="G39" s="423"/>
      <c r="H39" s="424"/>
      <c r="I39" s="141">
        <f>SUM(I25:I38)</f>
        <v>677.2</v>
      </c>
      <c r="L39" s="88"/>
    </row>
    <row r="40" spans="1:12" x14ac:dyDescent="0.25">
      <c r="A40" s="422" t="s">
        <v>230</v>
      </c>
      <c r="B40" s="423"/>
      <c r="C40" s="423"/>
      <c r="D40" s="423"/>
      <c r="E40" s="423"/>
      <c r="F40" s="423"/>
      <c r="G40" s="423"/>
      <c r="H40" s="424"/>
      <c r="I40" s="142">
        <f>ROUND((I39*0.15),2)</f>
        <v>101.58</v>
      </c>
      <c r="L40" s="88"/>
    </row>
    <row r="41" spans="1:12" x14ac:dyDescent="0.25">
      <c r="A41" s="422" t="s">
        <v>231</v>
      </c>
      <c r="B41" s="423"/>
      <c r="C41" s="423"/>
      <c r="D41" s="423"/>
      <c r="E41" s="423"/>
      <c r="F41" s="423"/>
      <c r="G41" s="423"/>
      <c r="H41" s="424"/>
      <c r="I41" s="130">
        <f>I39+I40</f>
        <v>778.78000000000009</v>
      </c>
    </row>
    <row r="42" spans="1:12" x14ac:dyDescent="0.25">
      <c r="A42" s="401" t="s">
        <v>163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25">
      <c r="A43" s="78" t="s">
        <v>164</v>
      </c>
      <c r="B43" s="404" t="s">
        <v>165</v>
      </c>
      <c r="C43" s="405"/>
      <c r="D43" s="406"/>
      <c r="E43" s="404" t="s">
        <v>147</v>
      </c>
      <c r="F43" s="406"/>
      <c r="G43" s="80" t="s">
        <v>149</v>
      </c>
      <c r="H43" s="81" t="s">
        <v>150</v>
      </c>
      <c r="I43" s="82" t="s">
        <v>151</v>
      </c>
    </row>
    <row r="44" spans="1:12" x14ac:dyDescent="0.25">
      <c r="A44" s="83">
        <v>1</v>
      </c>
      <c r="B44" s="425" t="s">
        <v>166</v>
      </c>
      <c r="C44" s="426"/>
      <c r="D44" s="427"/>
      <c r="E44" s="410" t="s">
        <v>167</v>
      </c>
      <c r="F44" s="411"/>
      <c r="G44" s="115"/>
      <c r="H44" s="113">
        <v>450</v>
      </c>
      <c r="I44" s="90">
        <f>SUM(G44*H44)</f>
        <v>0</v>
      </c>
    </row>
    <row r="45" spans="1:12" x14ac:dyDescent="0.25">
      <c r="A45" s="83">
        <v>2</v>
      </c>
      <c r="B45" s="395" t="s">
        <v>168</v>
      </c>
      <c r="C45" s="396"/>
      <c r="D45" s="397"/>
      <c r="E45" s="420" t="s">
        <v>167</v>
      </c>
      <c r="F45" s="421"/>
      <c r="G45" s="84"/>
      <c r="H45" s="114">
        <v>350</v>
      </c>
      <c r="I45" s="87">
        <f t="shared" ref="I45:I49" si="0">SUM(G45*H45)</f>
        <v>0</v>
      </c>
    </row>
    <row r="46" spans="1:12" x14ac:dyDescent="0.25">
      <c r="A46" s="83">
        <v>3</v>
      </c>
      <c r="B46" s="395" t="s">
        <v>169</v>
      </c>
      <c r="C46" s="396"/>
      <c r="D46" s="397"/>
      <c r="E46" s="420" t="s">
        <v>167</v>
      </c>
      <c r="F46" s="421"/>
      <c r="G46" s="84">
        <v>2</v>
      </c>
      <c r="H46" s="114">
        <v>300</v>
      </c>
      <c r="I46" s="87">
        <f t="shared" si="0"/>
        <v>600</v>
      </c>
    </row>
    <row r="47" spans="1:12" x14ac:dyDescent="0.25">
      <c r="A47" s="83">
        <v>4</v>
      </c>
      <c r="B47" s="395" t="s">
        <v>170</v>
      </c>
      <c r="C47" s="396"/>
      <c r="D47" s="397"/>
      <c r="E47" s="420" t="s">
        <v>167</v>
      </c>
      <c r="F47" s="421"/>
      <c r="G47" s="84">
        <v>2</v>
      </c>
      <c r="H47" s="114">
        <v>200</v>
      </c>
      <c r="I47" s="87">
        <f t="shared" si="0"/>
        <v>400</v>
      </c>
    </row>
    <row r="48" spans="1:12" x14ac:dyDescent="0.25">
      <c r="A48" s="83">
        <v>5</v>
      </c>
      <c r="B48" s="395" t="s">
        <v>171</v>
      </c>
      <c r="C48" s="396"/>
      <c r="D48" s="397"/>
      <c r="E48" s="420" t="s">
        <v>167</v>
      </c>
      <c r="F48" s="421"/>
      <c r="G48" s="84"/>
      <c r="H48" s="116">
        <v>200</v>
      </c>
      <c r="I48" s="87">
        <f t="shared" si="0"/>
        <v>0</v>
      </c>
    </row>
    <row r="49" spans="1:12" x14ac:dyDescent="0.25">
      <c r="A49" s="83">
        <v>6</v>
      </c>
      <c r="B49" s="395" t="s">
        <v>410</v>
      </c>
      <c r="C49" s="396"/>
      <c r="D49" s="397"/>
      <c r="E49" s="420" t="s">
        <v>167</v>
      </c>
      <c r="F49" s="421"/>
      <c r="G49" s="84"/>
      <c r="H49" s="116">
        <v>140</v>
      </c>
      <c r="I49" s="87">
        <f t="shared" si="0"/>
        <v>0</v>
      </c>
    </row>
    <row r="50" spans="1:12" x14ac:dyDescent="0.25">
      <c r="A50" s="83"/>
      <c r="B50" s="395"/>
      <c r="C50" s="396"/>
      <c r="D50" s="397"/>
      <c r="E50" s="91"/>
      <c r="F50" s="58"/>
      <c r="G50" s="58"/>
      <c r="H50" s="74"/>
      <c r="I50" s="87"/>
    </row>
    <row r="51" spans="1:12" x14ac:dyDescent="0.25">
      <c r="A51" s="72"/>
      <c r="B51" s="395"/>
      <c r="C51" s="396"/>
      <c r="D51" s="397"/>
      <c r="F51" s="58"/>
      <c r="G51" s="58"/>
      <c r="H51" s="74"/>
      <c r="I51" s="87"/>
    </row>
    <row r="52" spans="1:12" x14ac:dyDescent="0.25">
      <c r="A52" s="92"/>
      <c r="B52" s="398"/>
      <c r="C52" s="399"/>
      <c r="D52" s="400"/>
      <c r="E52" s="60"/>
      <c r="F52" s="61"/>
      <c r="G52" s="58"/>
      <c r="H52" s="76"/>
      <c r="I52" s="87"/>
    </row>
    <row r="53" spans="1:12" x14ac:dyDescent="0.25">
      <c r="A53" s="422" t="s">
        <v>173</v>
      </c>
      <c r="B53" s="423"/>
      <c r="C53" s="423"/>
      <c r="D53" s="423"/>
      <c r="E53" s="423"/>
      <c r="F53" s="423"/>
      <c r="G53" s="423"/>
      <c r="H53" s="424"/>
      <c r="I53" s="98">
        <f>SUM(I44:I52)</f>
        <v>1000</v>
      </c>
    </row>
    <row r="54" spans="1:12" x14ac:dyDescent="0.25">
      <c r="A54" s="401" t="s">
        <v>174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25">
      <c r="A55" s="78" t="s">
        <v>175</v>
      </c>
      <c r="B55" s="404" t="s">
        <v>176</v>
      </c>
      <c r="C55" s="405"/>
      <c r="D55" s="406"/>
      <c r="E55" s="404" t="s">
        <v>177</v>
      </c>
      <c r="F55" s="406"/>
      <c r="G55" s="94" t="s">
        <v>178</v>
      </c>
      <c r="H55" s="94" t="s">
        <v>150</v>
      </c>
      <c r="I55" s="95" t="s">
        <v>151</v>
      </c>
    </row>
    <row r="56" spans="1:12" x14ac:dyDescent="0.25">
      <c r="A56" s="83">
        <v>1</v>
      </c>
      <c r="B56" s="407" t="s">
        <v>528</v>
      </c>
      <c r="C56" s="408"/>
      <c r="D56" s="409"/>
      <c r="E56" s="420">
        <v>1</v>
      </c>
      <c r="F56" s="421"/>
      <c r="G56" s="153">
        <v>33.200000000000003</v>
      </c>
      <c r="H56" s="96">
        <v>5</v>
      </c>
      <c r="I56" s="167">
        <f>H56*G56</f>
        <v>166</v>
      </c>
    </row>
    <row r="57" spans="1:12" x14ac:dyDescent="0.25">
      <c r="A57" s="97"/>
      <c r="B57" s="412"/>
      <c r="C57" s="413"/>
      <c r="D57" s="414"/>
      <c r="E57" s="415"/>
      <c r="F57" s="416"/>
      <c r="G57" s="84"/>
      <c r="H57" s="96"/>
      <c r="I57" s="167"/>
    </row>
    <row r="58" spans="1:12" x14ac:dyDescent="0.25">
      <c r="A58" s="422" t="s">
        <v>181</v>
      </c>
      <c r="B58" s="423"/>
      <c r="C58" s="423"/>
      <c r="D58" s="423"/>
      <c r="E58" s="423"/>
      <c r="F58" s="423"/>
      <c r="G58" s="423"/>
      <c r="H58" s="424"/>
      <c r="I58" s="98">
        <f>SUM(I56:I57)</f>
        <v>166</v>
      </c>
    </row>
    <row r="59" spans="1:12" x14ac:dyDescent="0.25">
      <c r="A59" s="99"/>
      <c r="B59" s="100"/>
      <c r="C59" s="100"/>
      <c r="D59" s="100"/>
      <c r="E59" s="100"/>
      <c r="F59" s="101"/>
      <c r="G59" s="102"/>
      <c r="H59" s="102"/>
      <c r="I59" s="103"/>
      <c r="L59" s="55"/>
    </row>
    <row r="60" spans="1:12" x14ac:dyDescent="0.25">
      <c r="A60" s="390"/>
      <c r="B60" s="391"/>
      <c r="C60" s="391"/>
      <c r="D60" s="391"/>
      <c r="E60" s="391"/>
      <c r="F60" s="104"/>
      <c r="G60" s="394" t="s">
        <v>182</v>
      </c>
      <c r="H60" s="391"/>
      <c r="I60" s="105">
        <f>I58+I53+I41</f>
        <v>1944.7800000000002</v>
      </c>
    </row>
    <row r="61" spans="1:12" x14ac:dyDescent="0.25">
      <c r="A61" s="390"/>
      <c r="B61" s="391"/>
      <c r="C61" s="391"/>
      <c r="D61" s="391"/>
      <c r="E61" s="391"/>
      <c r="F61" s="58"/>
      <c r="G61" s="106"/>
      <c r="H61" s="107"/>
      <c r="I61" s="108"/>
    </row>
    <row r="62" spans="1:12" ht="15.75" thickBot="1" x14ac:dyDescent="0.3">
      <c r="A62" s="390"/>
      <c r="B62" s="391"/>
      <c r="C62" s="391"/>
      <c r="D62" s="391"/>
      <c r="E62" s="391"/>
      <c r="F62" s="58"/>
      <c r="G62" s="444" t="s">
        <v>183</v>
      </c>
      <c r="H62" s="445"/>
      <c r="I62" s="117">
        <f>I60+I61</f>
        <v>1944.7800000000002</v>
      </c>
    </row>
    <row r="63" spans="1:12" ht="16.5" thickTop="1" thickBot="1" x14ac:dyDescent="0.3">
      <c r="A63" s="109"/>
      <c r="B63" s="110"/>
      <c r="C63" s="392"/>
      <c r="D63" s="393"/>
      <c r="E63" s="393"/>
      <c r="F63" s="393"/>
      <c r="G63" s="111"/>
      <c r="H63" s="111"/>
      <c r="I63" s="112"/>
    </row>
    <row r="65" spans="1:2" x14ac:dyDescent="0.25">
      <c r="A65" s="55"/>
      <c r="B65" s="55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" right="0.7" top="0.75" bottom="0.75" header="0.3" footer="0.3"/>
  <pageSetup paperSize="9" scale="57" fitToHeight="0" orientation="portrait" r:id="rId1"/>
  <drawing r:id="rId2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tabColor rgb="FF92D050"/>
  </sheetPr>
  <dimension ref="A1:M65"/>
  <sheetViews>
    <sheetView topLeftCell="A20" workbookViewId="0">
      <selection activeCell="K31" sqref="A1:XFD104857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5.140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 t="e">
        <f>#REF!</f>
        <v>#REF!</v>
      </c>
      <c r="I9" s="442"/>
    </row>
    <row r="10" spans="1:13" x14ac:dyDescent="0.25">
      <c r="A10" s="57" t="s">
        <v>130</v>
      </c>
      <c r="B10" s="55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F11" s="428" t="s">
        <v>133</v>
      </c>
      <c r="G11" s="429"/>
      <c r="H11" s="495" t="e">
        <f>#REF!</f>
        <v>#REF!</v>
      </c>
      <c r="I11" s="431"/>
    </row>
    <row r="12" spans="1:13" x14ac:dyDescent="0.25">
      <c r="A12" s="57" t="s">
        <v>135</v>
      </c>
      <c r="B12" s="55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456</v>
      </c>
      <c r="G15" s="460"/>
      <c r="H15" s="461" t="s">
        <v>529</v>
      </c>
      <c r="I15" s="457"/>
    </row>
    <row r="16" spans="1:13" x14ac:dyDescent="0.25">
      <c r="A16" s="434" t="s">
        <v>381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/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/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/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/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>
        <v>1</v>
      </c>
      <c r="B25" s="407" t="s">
        <v>444</v>
      </c>
      <c r="C25" s="408"/>
      <c r="D25" s="408"/>
      <c r="E25" s="408"/>
      <c r="F25" s="409"/>
      <c r="G25" s="146">
        <v>2</v>
      </c>
      <c r="H25" s="162">
        <v>120</v>
      </c>
      <c r="I25" s="87">
        <f>H25*G25</f>
        <v>240</v>
      </c>
    </row>
    <row r="26" spans="1:11" x14ac:dyDescent="0.25">
      <c r="A26" s="83">
        <v>2</v>
      </c>
      <c r="B26" s="417" t="s">
        <v>530</v>
      </c>
      <c r="C26" s="418"/>
      <c r="D26" s="418"/>
      <c r="E26" s="418"/>
      <c r="F26" s="419"/>
      <c r="G26" s="146">
        <v>1</v>
      </c>
      <c r="H26" s="163">
        <v>256.52</v>
      </c>
      <c r="I26" s="87">
        <f>H26*G26</f>
        <v>256.52</v>
      </c>
    </row>
    <row r="27" spans="1:11" x14ac:dyDescent="0.25">
      <c r="A27" s="83"/>
      <c r="B27" s="417"/>
      <c r="C27" s="418"/>
      <c r="D27" s="418"/>
      <c r="E27" s="418"/>
      <c r="F27" s="419"/>
      <c r="G27" s="146"/>
      <c r="H27" s="163"/>
      <c r="I27" s="87"/>
    </row>
    <row r="28" spans="1:11" x14ac:dyDescent="0.25">
      <c r="A28" s="83"/>
      <c r="B28" s="417"/>
      <c r="C28" s="418"/>
      <c r="D28" s="418"/>
      <c r="E28" s="418"/>
      <c r="F28" s="419"/>
      <c r="G28" s="146"/>
      <c r="H28" s="163"/>
      <c r="I28" s="87"/>
    </row>
    <row r="29" spans="1:11" x14ac:dyDescent="0.25">
      <c r="A29" s="83"/>
      <c r="B29" s="417"/>
      <c r="C29" s="418"/>
      <c r="D29" s="418"/>
      <c r="E29" s="418"/>
      <c r="F29" s="419"/>
      <c r="G29" s="146"/>
      <c r="H29" s="163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63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63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60"/>
      <c r="I32" s="87"/>
    </row>
    <row r="33" spans="1:12" x14ac:dyDescent="0.25">
      <c r="A33" s="83"/>
      <c r="B33" s="458"/>
      <c r="C33" s="459"/>
      <c r="D33" s="459"/>
      <c r="E33" s="459"/>
      <c r="F33" s="459"/>
      <c r="G33" s="146"/>
      <c r="H33" s="160"/>
      <c r="I33" s="87"/>
    </row>
    <row r="34" spans="1:12" x14ac:dyDescent="0.25">
      <c r="A34" s="83"/>
      <c r="B34" s="458"/>
      <c r="C34" s="459"/>
      <c r="D34" s="459"/>
      <c r="E34" s="459"/>
      <c r="F34" s="459"/>
      <c r="G34" s="146"/>
      <c r="H34" s="160"/>
      <c r="I34" s="87"/>
    </row>
    <row r="35" spans="1:12" x14ac:dyDescent="0.25">
      <c r="A35" s="83"/>
      <c r="B35" s="458"/>
      <c r="C35" s="459"/>
      <c r="D35" s="459"/>
      <c r="E35" s="459"/>
      <c r="F35" s="459"/>
      <c r="G35" s="146"/>
      <c r="H35" s="147"/>
      <c r="I35" s="87"/>
    </row>
    <row r="36" spans="1:12" x14ac:dyDescent="0.25">
      <c r="A36" s="83"/>
      <c r="B36" s="458"/>
      <c r="C36" s="459"/>
      <c r="D36" s="459"/>
      <c r="E36" s="459"/>
      <c r="F36" s="459"/>
      <c r="G36" s="146"/>
      <c r="H36" s="147"/>
      <c r="I36" s="87"/>
    </row>
    <row r="37" spans="1:12" x14ac:dyDescent="0.25">
      <c r="A37" s="83"/>
      <c r="B37" s="458"/>
      <c r="C37" s="459"/>
      <c r="D37" s="459"/>
      <c r="E37" s="459"/>
      <c r="F37" s="459"/>
      <c r="G37" s="146"/>
      <c r="H37" s="147"/>
      <c r="I37" s="87"/>
    </row>
    <row r="38" spans="1:12" x14ac:dyDescent="0.25">
      <c r="A38" s="83"/>
      <c r="B38" s="458"/>
      <c r="C38" s="459"/>
      <c r="D38" s="459"/>
      <c r="E38" s="459"/>
      <c r="F38" s="459"/>
      <c r="G38" s="146"/>
      <c r="H38" s="147"/>
      <c r="I38" s="87"/>
      <c r="L38" s="88"/>
    </row>
    <row r="39" spans="1:12" x14ac:dyDescent="0.25">
      <c r="A39" s="455" t="s">
        <v>229</v>
      </c>
      <c r="B39" s="423"/>
      <c r="C39" s="423"/>
      <c r="D39" s="423"/>
      <c r="E39" s="423"/>
      <c r="F39" s="423"/>
      <c r="G39" s="423"/>
      <c r="H39" s="424"/>
      <c r="I39" s="141">
        <f>SUM(I25:I38)</f>
        <v>496.52</v>
      </c>
      <c r="L39" s="88"/>
    </row>
    <row r="40" spans="1:12" x14ac:dyDescent="0.25">
      <c r="A40" s="422" t="s">
        <v>230</v>
      </c>
      <c r="B40" s="423"/>
      <c r="C40" s="423"/>
      <c r="D40" s="423"/>
      <c r="E40" s="423"/>
      <c r="F40" s="423"/>
      <c r="G40" s="423"/>
      <c r="H40" s="424"/>
      <c r="I40" s="142">
        <f>ROUND((I39*0.15),2)</f>
        <v>74.48</v>
      </c>
      <c r="L40" s="88"/>
    </row>
    <row r="41" spans="1:12" x14ac:dyDescent="0.25">
      <c r="A41" s="422" t="s">
        <v>231</v>
      </c>
      <c r="B41" s="423"/>
      <c r="C41" s="423"/>
      <c r="D41" s="423"/>
      <c r="E41" s="423"/>
      <c r="F41" s="423"/>
      <c r="G41" s="423"/>
      <c r="H41" s="424"/>
      <c r="I41" s="130">
        <f>I39+I40</f>
        <v>571</v>
      </c>
    </row>
    <row r="42" spans="1:12" x14ac:dyDescent="0.25">
      <c r="A42" s="401" t="s">
        <v>163</v>
      </c>
      <c r="B42" s="402"/>
      <c r="C42" s="402"/>
      <c r="D42" s="402"/>
      <c r="E42" s="402"/>
      <c r="F42" s="402"/>
      <c r="G42" s="402"/>
      <c r="H42" s="402"/>
      <c r="I42" s="403"/>
    </row>
    <row r="43" spans="1:12" x14ac:dyDescent="0.25">
      <c r="A43" s="78" t="s">
        <v>164</v>
      </c>
      <c r="B43" s="404" t="s">
        <v>165</v>
      </c>
      <c r="C43" s="405"/>
      <c r="D43" s="406"/>
      <c r="E43" s="404" t="s">
        <v>147</v>
      </c>
      <c r="F43" s="406"/>
      <c r="G43" s="80" t="s">
        <v>149</v>
      </c>
      <c r="H43" s="81" t="s">
        <v>150</v>
      </c>
      <c r="I43" s="82" t="s">
        <v>151</v>
      </c>
    </row>
    <row r="44" spans="1:12" x14ac:dyDescent="0.25">
      <c r="A44" s="83">
        <v>1</v>
      </c>
      <c r="B44" s="425" t="s">
        <v>166</v>
      </c>
      <c r="C44" s="426"/>
      <c r="D44" s="427"/>
      <c r="E44" s="410" t="s">
        <v>167</v>
      </c>
      <c r="F44" s="411"/>
      <c r="G44" s="115"/>
      <c r="H44" s="113">
        <v>450</v>
      </c>
      <c r="I44" s="90">
        <f>SUM(G44*H44)</f>
        <v>0</v>
      </c>
    </row>
    <row r="45" spans="1:12" x14ac:dyDescent="0.25">
      <c r="A45" s="83">
        <v>2</v>
      </c>
      <c r="B45" s="395" t="s">
        <v>168</v>
      </c>
      <c r="C45" s="396"/>
      <c r="D45" s="397"/>
      <c r="E45" s="420" t="s">
        <v>167</v>
      </c>
      <c r="F45" s="421"/>
      <c r="G45" s="84"/>
      <c r="H45" s="114">
        <v>350</v>
      </c>
      <c r="I45" s="87">
        <f t="shared" ref="I45:I49" si="0">SUM(G45*H45)</f>
        <v>0</v>
      </c>
    </row>
    <row r="46" spans="1:12" x14ac:dyDescent="0.25">
      <c r="A46" s="83">
        <v>3</v>
      </c>
      <c r="B46" s="395" t="s">
        <v>169</v>
      </c>
      <c r="C46" s="396"/>
      <c r="D46" s="397"/>
      <c r="E46" s="420" t="s">
        <v>167</v>
      </c>
      <c r="F46" s="421"/>
      <c r="G46" s="84">
        <v>3</v>
      </c>
      <c r="H46" s="114">
        <v>300</v>
      </c>
      <c r="I46" s="87">
        <f t="shared" si="0"/>
        <v>900</v>
      </c>
    </row>
    <row r="47" spans="1:12" x14ac:dyDescent="0.25">
      <c r="A47" s="83">
        <v>4</v>
      </c>
      <c r="B47" s="395" t="s">
        <v>170</v>
      </c>
      <c r="C47" s="396"/>
      <c r="D47" s="397"/>
      <c r="E47" s="420" t="s">
        <v>167</v>
      </c>
      <c r="F47" s="421"/>
      <c r="G47" s="84">
        <v>3</v>
      </c>
      <c r="H47" s="114">
        <v>200</v>
      </c>
      <c r="I47" s="87">
        <f t="shared" si="0"/>
        <v>600</v>
      </c>
    </row>
    <row r="48" spans="1:12" x14ac:dyDescent="0.25">
      <c r="A48" s="83">
        <v>5</v>
      </c>
      <c r="B48" s="395" t="s">
        <v>171</v>
      </c>
      <c r="C48" s="396"/>
      <c r="D48" s="397"/>
      <c r="E48" s="420" t="s">
        <v>167</v>
      </c>
      <c r="F48" s="421"/>
      <c r="G48" s="84"/>
      <c r="H48" s="116">
        <v>200</v>
      </c>
      <c r="I48" s="87">
        <f t="shared" si="0"/>
        <v>0</v>
      </c>
    </row>
    <row r="49" spans="1:12" x14ac:dyDescent="0.25">
      <c r="A49" s="83">
        <v>6</v>
      </c>
      <c r="B49" s="395" t="s">
        <v>410</v>
      </c>
      <c r="C49" s="396"/>
      <c r="D49" s="397"/>
      <c r="E49" s="420" t="s">
        <v>167</v>
      </c>
      <c r="F49" s="421"/>
      <c r="G49" s="84"/>
      <c r="H49" s="116">
        <v>140</v>
      </c>
      <c r="I49" s="87">
        <f t="shared" si="0"/>
        <v>0</v>
      </c>
    </row>
    <row r="50" spans="1:12" x14ac:dyDescent="0.25">
      <c r="A50" s="83"/>
      <c r="B50" s="395"/>
      <c r="C50" s="396"/>
      <c r="D50" s="397"/>
      <c r="E50" s="91"/>
      <c r="F50" s="58"/>
      <c r="G50" s="58"/>
      <c r="H50" s="74"/>
      <c r="I50" s="87"/>
    </row>
    <row r="51" spans="1:12" x14ac:dyDescent="0.25">
      <c r="A51" s="72"/>
      <c r="B51" s="395"/>
      <c r="C51" s="396"/>
      <c r="D51" s="397"/>
      <c r="F51" s="58"/>
      <c r="G51" s="58"/>
      <c r="H51" s="74"/>
      <c r="I51" s="87"/>
    </row>
    <row r="52" spans="1:12" x14ac:dyDescent="0.25">
      <c r="A52" s="92"/>
      <c r="B52" s="398"/>
      <c r="C52" s="399"/>
      <c r="D52" s="400"/>
      <c r="E52" s="60"/>
      <c r="F52" s="61"/>
      <c r="G52" s="58"/>
      <c r="H52" s="76"/>
      <c r="I52" s="87"/>
    </row>
    <row r="53" spans="1:12" x14ac:dyDescent="0.25">
      <c r="A53" s="422" t="s">
        <v>173</v>
      </c>
      <c r="B53" s="423"/>
      <c r="C53" s="423"/>
      <c r="D53" s="423"/>
      <c r="E53" s="423"/>
      <c r="F53" s="423"/>
      <c r="G53" s="423"/>
      <c r="H53" s="424"/>
      <c r="I53" s="98">
        <f>SUM(I44:I52)</f>
        <v>1500</v>
      </c>
    </row>
    <row r="54" spans="1:12" x14ac:dyDescent="0.25">
      <c r="A54" s="401" t="s">
        <v>174</v>
      </c>
      <c r="B54" s="402"/>
      <c r="C54" s="402"/>
      <c r="D54" s="402"/>
      <c r="E54" s="402"/>
      <c r="F54" s="402"/>
      <c r="G54" s="402"/>
      <c r="H54" s="402"/>
      <c r="I54" s="403"/>
    </row>
    <row r="55" spans="1:12" x14ac:dyDescent="0.25">
      <c r="A55" s="78" t="s">
        <v>175</v>
      </c>
      <c r="B55" s="404" t="s">
        <v>176</v>
      </c>
      <c r="C55" s="405"/>
      <c r="D55" s="406"/>
      <c r="E55" s="404" t="s">
        <v>177</v>
      </c>
      <c r="F55" s="406"/>
      <c r="G55" s="94" t="s">
        <v>178</v>
      </c>
      <c r="H55" s="94" t="s">
        <v>150</v>
      </c>
      <c r="I55" s="95" t="s">
        <v>151</v>
      </c>
    </row>
    <row r="56" spans="1:12" x14ac:dyDescent="0.25">
      <c r="A56" s="83">
        <v>1</v>
      </c>
      <c r="B56" s="407" t="s">
        <v>531</v>
      </c>
      <c r="C56" s="408"/>
      <c r="D56" s="409"/>
      <c r="E56" s="420">
        <v>2</v>
      </c>
      <c r="F56" s="421"/>
      <c r="G56" s="153">
        <v>50</v>
      </c>
      <c r="H56" s="96">
        <v>5</v>
      </c>
      <c r="I56" s="167">
        <f>H56*G56</f>
        <v>250</v>
      </c>
    </row>
    <row r="57" spans="1:12" x14ac:dyDescent="0.25">
      <c r="A57" s="97"/>
      <c r="B57" s="412"/>
      <c r="C57" s="413"/>
      <c r="D57" s="414"/>
      <c r="E57" s="415"/>
      <c r="F57" s="416"/>
      <c r="G57" s="84"/>
      <c r="H57" s="96"/>
      <c r="I57" s="167"/>
    </row>
    <row r="58" spans="1:12" x14ac:dyDescent="0.25">
      <c r="A58" s="422" t="s">
        <v>181</v>
      </c>
      <c r="B58" s="423"/>
      <c r="C58" s="423"/>
      <c r="D58" s="423"/>
      <c r="E58" s="423"/>
      <c r="F58" s="423"/>
      <c r="G58" s="423"/>
      <c r="H58" s="424"/>
      <c r="I58" s="98">
        <f>SUM(I56:I57)</f>
        <v>250</v>
      </c>
    </row>
    <row r="59" spans="1:12" x14ac:dyDescent="0.25">
      <c r="A59" s="99"/>
      <c r="B59" s="100"/>
      <c r="C59" s="100"/>
      <c r="D59" s="100"/>
      <c r="E59" s="100"/>
      <c r="F59" s="101"/>
      <c r="G59" s="102"/>
      <c r="H59" s="102"/>
      <c r="I59" s="103"/>
      <c r="L59" s="55"/>
    </row>
    <row r="60" spans="1:12" x14ac:dyDescent="0.25">
      <c r="A60" s="390"/>
      <c r="B60" s="391"/>
      <c r="C60" s="391"/>
      <c r="D60" s="391"/>
      <c r="E60" s="391"/>
      <c r="F60" s="104"/>
      <c r="G60" s="394" t="s">
        <v>182</v>
      </c>
      <c r="H60" s="391"/>
      <c r="I60" s="105">
        <f>I58+I53+I41</f>
        <v>2321</v>
      </c>
    </row>
    <row r="61" spans="1:12" x14ac:dyDescent="0.25">
      <c r="A61" s="390"/>
      <c r="B61" s="391"/>
      <c r="C61" s="391"/>
      <c r="D61" s="391"/>
      <c r="E61" s="391"/>
      <c r="F61" s="58"/>
      <c r="G61" s="106"/>
      <c r="H61" s="107"/>
      <c r="I61" s="108"/>
    </row>
    <row r="62" spans="1:12" ht="15.75" thickBot="1" x14ac:dyDescent="0.3">
      <c r="A62" s="390"/>
      <c r="B62" s="391"/>
      <c r="C62" s="391"/>
      <c r="D62" s="391"/>
      <c r="E62" s="391"/>
      <c r="F62" s="58"/>
      <c r="G62" s="444" t="s">
        <v>183</v>
      </c>
      <c r="H62" s="445"/>
      <c r="I62" s="117">
        <f>I60+I61</f>
        <v>2321</v>
      </c>
    </row>
    <row r="63" spans="1:12" ht="16.5" thickTop="1" thickBot="1" x14ac:dyDescent="0.3">
      <c r="A63" s="109"/>
      <c r="B63" s="110"/>
      <c r="C63" s="392"/>
      <c r="D63" s="393"/>
      <c r="E63" s="393"/>
      <c r="F63" s="393"/>
      <c r="G63" s="111"/>
      <c r="H63" s="111"/>
      <c r="I63" s="112"/>
    </row>
    <row r="65" spans="1:2" x14ac:dyDescent="0.25">
      <c r="A65" s="55"/>
      <c r="B65" s="55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M72"/>
  <sheetViews>
    <sheetView topLeftCell="A34" workbookViewId="0">
      <selection activeCell="A43" sqref="A43:I7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9.140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 t="e">
        <f>#REF!</f>
        <v>#REF!</v>
      </c>
      <c r="I9" s="442"/>
    </row>
    <row r="10" spans="1:13" x14ac:dyDescent="0.25">
      <c r="A10" s="57" t="s">
        <v>130</v>
      </c>
      <c r="B10" s="55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F11" s="428" t="s">
        <v>133</v>
      </c>
      <c r="G11" s="429"/>
      <c r="H11" s="495" t="e">
        <f>#REF!</f>
        <v>#REF!</v>
      </c>
      <c r="I11" s="431"/>
    </row>
    <row r="12" spans="1:13" x14ac:dyDescent="0.25">
      <c r="A12" s="57" t="s">
        <v>135</v>
      </c>
      <c r="B12" s="55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456</v>
      </c>
      <c r="G15" s="460"/>
      <c r="H15" s="461" t="s">
        <v>373</v>
      </c>
      <c r="I15" s="457"/>
    </row>
    <row r="16" spans="1:13" x14ac:dyDescent="0.25">
      <c r="A16" s="434" t="s">
        <v>381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/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/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/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/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>
        <v>1</v>
      </c>
      <c r="B25" s="407" t="s">
        <v>532</v>
      </c>
      <c r="C25" s="408"/>
      <c r="D25" s="408"/>
      <c r="E25" s="408"/>
      <c r="F25" s="409"/>
      <c r="G25" s="146">
        <v>1</v>
      </c>
      <c r="H25" s="162">
        <v>2550</v>
      </c>
      <c r="I25" s="87">
        <f>H25*G25</f>
        <v>2550</v>
      </c>
    </row>
    <row r="26" spans="1:11" x14ac:dyDescent="0.25">
      <c r="A26" s="83">
        <v>2</v>
      </c>
      <c r="B26" s="417" t="s">
        <v>533</v>
      </c>
      <c r="C26" s="418"/>
      <c r="D26" s="418"/>
      <c r="E26" s="418"/>
      <c r="F26" s="419"/>
      <c r="G26" s="146">
        <v>1</v>
      </c>
      <c r="H26" s="163">
        <v>1200</v>
      </c>
      <c r="I26" s="87">
        <f>H26*G26</f>
        <v>1200</v>
      </c>
    </row>
    <row r="27" spans="1:11" x14ac:dyDescent="0.25">
      <c r="A27" s="83">
        <v>3</v>
      </c>
      <c r="B27" s="417" t="s">
        <v>474</v>
      </c>
      <c r="C27" s="418"/>
      <c r="D27" s="418"/>
      <c r="E27" s="418"/>
      <c r="F27" s="419"/>
      <c r="G27" s="146">
        <v>2</v>
      </c>
      <c r="H27" s="163">
        <v>1445.56</v>
      </c>
      <c r="I27" s="87">
        <f t="shared" ref="I27:I36" si="0">H27*G27</f>
        <v>2891.12</v>
      </c>
    </row>
    <row r="28" spans="1:11" x14ac:dyDescent="0.25">
      <c r="A28" s="83">
        <v>4</v>
      </c>
      <c r="B28" s="417" t="s">
        <v>534</v>
      </c>
      <c r="C28" s="418"/>
      <c r="D28" s="418"/>
      <c r="E28" s="418"/>
      <c r="F28" s="419"/>
      <c r="G28" s="146">
        <v>1</v>
      </c>
      <c r="H28" s="163">
        <v>38.22</v>
      </c>
      <c r="I28" s="87">
        <f t="shared" si="0"/>
        <v>38.22</v>
      </c>
    </row>
    <row r="29" spans="1:11" x14ac:dyDescent="0.25">
      <c r="A29" s="83">
        <v>5</v>
      </c>
      <c r="B29" s="417" t="s">
        <v>535</v>
      </c>
      <c r="C29" s="418"/>
      <c r="D29" s="418"/>
      <c r="E29" s="418"/>
      <c r="F29" s="419"/>
      <c r="G29" s="146">
        <v>3</v>
      </c>
      <c r="H29" s="163">
        <v>8.93</v>
      </c>
      <c r="I29" s="87">
        <f t="shared" si="0"/>
        <v>26.79</v>
      </c>
    </row>
    <row r="30" spans="1:11" x14ac:dyDescent="0.25">
      <c r="A30" s="83">
        <v>6</v>
      </c>
      <c r="B30" s="458" t="s">
        <v>536</v>
      </c>
      <c r="C30" s="459"/>
      <c r="D30" s="459"/>
      <c r="E30" s="459"/>
      <c r="F30" s="459"/>
      <c r="G30" s="146">
        <v>1</v>
      </c>
      <c r="H30" s="163">
        <v>44.94</v>
      </c>
      <c r="I30" s="87">
        <f t="shared" si="0"/>
        <v>44.94</v>
      </c>
    </row>
    <row r="31" spans="1:11" x14ac:dyDescent="0.25">
      <c r="A31" s="83">
        <v>7</v>
      </c>
      <c r="B31" s="458" t="s">
        <v>537</v>
      </c>
      <c r="C31" s="459"/>
      <c r="D31" s="459"/>
      <c r="E31" s="459"/>
      <c r="F31" s="459"/>
      <c r="G31" s="146">
        <v>10</v>
      </c>
      <c r="H31" s="163">
        <v>10.82</v>
      </c>
      <c r="I31" s="87">
        <f t="shared" ref="I31" si="1">H31*G31</f>
        <v>108.2</v>
      </c>
    </row>
    <row r="32" spans="1:11" x14ac:dyDescent="0.25">
      <c r="A32" s="83">
        <v>8</v>
      </c>
      <c r="B32" s="458" t="s">
        <v>538</v>
      </c>
      <c r="C32" s="459"/>
      <c r="D32" s="459"/>
      <c r="E32" s="459"/>
      <c r="F32" s="459"/>
      <c r="G32" s="146">
        <v>2</v>
      </c>
      <c r="H32" s="163">
        <v>27.8</v>
      </c>
      <c r="I32" s="87">
        <f t="shared" si="0"/>
        <v>55.6</v>
      </c>
    </row>
    <row r="33" spans="1:12" x14ac:dyDescent="0.25">
      <c r="A33" s="83">
        <v>9</v>
      </c>
      <c r="B33" s="458" t="s">
        <v>539</v>
      </c>
      <c r="C33" s="459"/>
      <c r="D33" s="459"/>
      <c r="E33" s="459"/>
      <c r="F33" s="459"/>
      <c r="G33" s="146">
        <v>2</v>
      </c>
      <c r="H33" s="163">
        <v>147.19</v>
      </c>
      <c r="I33" s="87">
        <f t="shared" si="0"/>
        <v>294.38</v>
      </c>
    </row>
    <row r="34" spans="1:12" x14ac:dyDescent="0.25">
      <c r="A34" s="83">
        <v>10</v>
      </c>
      <c r="B34" s="458" t="s">
        <v>540</v>
      </c>
      <c r="C34" s="459"/>
      <c r="D34" s="459"/>
      <c r="E34" s="459"/>
      <c r="F34" s="459"/>
      <c r="G34" s="146">
        <v>1</v>
      </c>
      <c r="H34" s="163">
        <v>22.6</v>
      </c>
      <c r="I34" s="87">
        <f t="shared" si="0"/>
        <v>22.6</v>
      </c>
    </row>
    <row r="35" spans="1:12" x14ac:dyDescent="0.25">
      <c r="A35" s="83">
        <v>11</v>
      </c>
      <c r="B35" s="458" t="s">
        <v>541</v>
      </c>
      <c r="C35" s="459"/>
      <c r="D35" s="459"/>
      <c r="E35" s="459"/>
      <c r="F35" s="459"/>
      <c r="G35" s="146">
        <v>5</v>
      </c>
      <c r="H35" s="163">
        <v>26</v>
      </c>
      <c r="I35" s="87">
        <f t="shared" si="0"/>
        <v>130</v>
      </c>
    </row>
    <row r="36" spans="1:12" x14ac:dyDescent="0.25">
      <c r="A36" s="83">
        <v>12</v>
      </c>
      <c r="B36" s="458" t="s">
        <v>542</v>
      </c>
      <c r="C36" s="459"/>
      <c r="D36" s="459"/>
      <c r="E36" s="459"/>
      <c r="F36" s="459"/>
      <c r="G36" s="146">
        <v>5</v>
      </c>
      <c r="H36" s="163">
        <v>14</v>
      </c>
      <c r="I36" s="87">
        <f t="shared" si="0"/>
        <v>70</v>
      </c>
    </row>
    <row r="37" spans="1:12" x14ac:dyDescent="0.25">
      <c r="A37" s="83">
        <v>13</v>
      </c>
      <c r="B37" s="458" t="s">
        <v>543</v>
      </c>
      <c r="C37" s="459"/>
      <c r="D37" s="459"/>
      <c r="E37" s="459"/>
      <c r="F37" s="459"/>
      <c r="G37" s="146">
        <v>15</v>
      </c>
      <c r="H37" s="163">
        <v>91.05</v>
      </c>
      <c r="I37" s="87">
        <f t="shared" ref="I37:I41" si="2">H37*G37</f>
        <v>1365.75</v>
      </c>
    </row>
    <row r="38" spans="1:12" x14ac:dyDescent="0.25">
      <c r="A38" s="83">
        <v>14</v>
      </c>
      <c r="B38" s="458" t="s">
        <v>544</v>
      </c>
      <c r="C38" s="459"/>
      <c r="D38" s="459"/>
      <c r="E38" s="459"/>
      <c r="F38" s="459"/>
      <c r="G38" s="146">
        <v>10</v>
      </c>
      <c r="H38" s="163">
        <v>83.84</v>
      </c>
      <c r="I38" s="87">
        <f t="shared" si="2"/>
        <v>838.40000000000009</v>
      </c>
    </row>
    <row r="39" spans="1:12" x14ac:dyDescent="0.25">
      <c r="A39" s="83">
        <v>15</v>
      </c>
      <c r="B39" s="458" t="s">
        <v>545</v>
      </c>
      <c r="C39" s="459"/>
      <c r="D39" s="459"/>
      <c r="E39" s="459"/>
      <c r="F39" s="459"/>
      <c r="G39" s="146">
        <v>4</v>
      </c>
      <c r="H39" s="163">
        <v>8.1199999999999992</v>
      </c>
      <c r="I39" s="87">
        <f t="shared" si="2"/>
        <v>32.479999999999997</v>
      </c>
    </row>
    <row r="40" spans="1:12" x14ac:dyDescent="0.25">
      <c r="A40" s="83">
        <v>16</v>
      </c>
      <c r="B40" s="458" t="s">
        <v>546</v>
      </c>
      <c r="C40" s="459"/>
      <c r="D40" s="459"/>
      <c r="E40" s="459"/>
      <c r="F40" s="459"/>
      <c r="G40" s="146">
        <v>1</v>
      </c>
      <c r="H40" s="163">
        <v>2197</v>
      </c>
      <c r="I40" s="87">
        <f t="shared" si="2"/>
        <v>2197</v>
      </c>
    </row>
    <row r="41" spans="1:12" x14ac:dyDescent="0.25">
      <c r="A41" s="83">
        <v>17</v>
      </c>
      <c r="B41" s="458" t="s">
        <v>547</v>
      </c>
      <c r="C41" s="459"/>
      <c r="D41" s="459"/>
      <c r="E41" s="459"/>
      <c r="F41" s="459"/>
      <c r="G41" s="146">
        <v>2</v>
      </c>
      <c r="H41" s="163">
        <v>268.14999999999998</v>
      </c>
      <c r="I41" s="87">
        <f t="shared" si="2"/>
        <v>536.29999999999995</v>
      </c>
    </row>
    <row r="42" spans="1:12" x14ac:dyDescent="0.25">
      <c r="A42" s="83"/>
      <c r="B42" s="458"/>
      <c r="C42" s="459"/>
      <c r="D42" s="459"/>
      <c r="E42" s="459"/>
      <c r="F42" s="459"/>
      <c r="G42" s="146"/>
      <c r="H42" s="163"/>
      <c r="I42" s="87"/>
    </row>
    <row r="43" spans="1:12" x14ac:dyDescent="0.25">
      <c r="A43" s="83"/>
      <c r="B43" s="458"/>
      <c r="C43" s="459"/>
      <c r="D43" s="459"/>
      <c r="E43" s="459"/>
      <c r="F43" s="459"/>
      <c r="G43" s="146"/>
      <c r="H43" s="163"/>
      <c r="I43" s="87"/>
    </row>
    <row r="44" spans="1:12" x14ac:dyDescent="0.25">
      <c r="A44" s="83"/>
      <c r="B44" s="458"/>
      <c r="C44" s="459"/>
      <c r="D44" s="459"/>
      <c r="E44" s="459"/>
      <c r="F44" s="459"/>
      <c r="G44" s="146"/>
      <c r="H44" s="163"/>
      <c r="I44" s="87"/>
    </row>
    <row r="45" spans="1:12" x14ac:dyDescent="0.25">
      <c r="A45" s="83"/>
      <c r="B45" s="458"/>
      <c r="C45" s="459"/>
      <c r="D45" s="459"/>
      <c r="E45" s="459"/>
      <c r="F45" s="459"/>
      <c r="G45" s="146"/>
      <c r="H45" s="147"/>
      <c r="I45" s="87"/>
      <c r="L45" s="88"/>
    </row>
    <row r="46" spans="1:12" x14ac:dyDescent="0.25">
      <c r="A46" s="455" t="s">
        <v>229</v>
      </c>
      <c r="B46" s="423"/>
      <c r="C46" s="423"/>
      <c r="D46" s="423"/>
      <c r="E46" s="423"/>
      <c r="F46" s="423"/>
      <c r="G46" s="423"/>
      <c r="H46" s="424"/>
      <c r="I46" s="141">
        <f>SUM(I25:I45)</f>
        <v>12401.779999999999</v>
      </c>
      <c r="L46" s="88"/>
    </row>
    <row r="47" spans="1:12" x14ac:dyDescent="0.25">
      <c r="A47" s="422" t="s">
        <v>230</v>
      </c>
      <c r="B47" s="423"/>
      <c r="C47" s="423"/>
      <c r="D47" s="423"/>
      <c r="E47" s="423"/>
      <c r="F47" s="423"/>
      <c r="G47" s="423"/>
      <c r="H47" s="424"/>
      <c r="I47" s="142">
        <f>ROUND((I46*0.15),2)</f>
        <v>1860.27</v>
      </c>
      <c r="L47" s="88"/>
    </row>
    <row r="48" spans="1:12" x14ac:dyDescent="0.25">
      <c r="A48" s="422" t="s">
        <v>231</v>
      </c>
      <c r="B48" s="423"/>
      <c r="C48" s="423"/>
      <c r="D48" s="423"/>
      <c r="E48" s="423"/>
      <c r="F48" s="423"/>
      <c r="G48" s="423"/>
      <c r="H48" s="424"/>
      <c r="I48" s="130">
        <f>I46+I47</f>
        <v>14262.05</v>
      </c>
    </row>
    <row r="49" spans="1:9" x14ac:dyDescent="0.25">
      <c r="A49" s="401" t="s">
        <v>163</v>
      </c>
      <c r="B49" s="402"/>
      <c r="C49" s="402"/>
      <c r="D49" s="402"/>
      <c r="E49" s="402"/>
      <c r="F49" s="402"/>
      <c r="G49" s="402"/>
      <c r="H49" s="402"/>
      <c r="I49" s="403"/>
    </row>
    <row r="50" spans="1:9" x14ac:dyDescent="0.25">
      <c r="A50" s="78" t="s">
        <v>164</v>
      </c>
      <c r="B50" s="404" t="s">
        <v>165</v>
      </c>
      <c r="C50" s="405"/>
      <c r="D50" s="406"/>
      <c r="E50" s="404" t="s">
        <v>147</v>
      </c>
      <c r="F50" s="406"/>
      <c r="G50" s="80" t="s">
        <v>149</v>
      </c>
      <c r="H50" s="81" t="s">
        <v>150</v>
      </c>
      <c r="I50" s="82" t="s">
        <v>151</v>
      </c>
    </row>
    <row r="51" spans="1:9" x14ac:dyDescent="0.25">
      <c r="A51" s="83">
        <v>1</v>
      </c>
      <c r="B51" s="425" t="s">
        <v>166</v>
      </c>
      <c r="C51" s="426"/>
      <c r="D51" s="427"/>
      <c r="E51" s="410" t="s">
        <v>167</v>
      </c>
      <c r="F51" s="411"/>
      <c r="G51" s="115"/>
      <c r="H51" s="113">
        <v>450</v>
      </c>
      <c r="I51" s="90">
        <f>SUM(G51*H51)</f>
        <v>0</v>
      </c>
    </row>
    <row r="52" spans="1:9" x14ac:dyDescent="0.25">
      <c r="A52" s="83">
        <v>2</v>
      </c>
      <c r="B52" s="395" t="s">
        <v>168</v>
      </c>
      <c r="C52" s="396"/>
      <c r="D52" s="397"/>
      <c r="E52" s="420" t="s">
        <v>167</v>
      </c>
      <c r="F52" s="421"/>
      <c r="G52" s="84"/>
      <c r="H52" s="114">
        <v>350</v>
      </c>
      <c r="I52" s="87">
        <f t="shared" ref="I52:I56" si="3">SUM(G52*H52)</f>
        <v>0</v>
      </c>
    </row>
    <row r="53" spans="1:9" x14ac:dyDescent="0.25">
      <c r="A53" s="83">
        <v>3</v>
      </c>
      <c r="B53" s="395" t="s">
        <v>169</v>
      </c>
      <c r="C53" s="396"/>
      <c r="D53" s="397"/>
      <c r="E53" s="420" t="s">
        <v>167</v>
      </c>
      <c r="F53" s="421"/>
      <c r="G53" s="84">
        <v>64</v>
      </c>
      <c r="H53" s="114">
        <v>300</v>
      </c>
      <c r="I53" s="87">
        <f t="shared" si="3"/>
        <v>19200</v>
      </c>
    </row>
    <row r="54" spans="1:9" x14ac:dyDescent="0.25">
      <c r="A54" s="83">
        <v>4</v>
      </c>
      <c r="B54" s="395" t="s">
        <v>170</v>
      </c>
      <c r="C54" s="396"/>
      <c r="D54" s="397"/>
      <c r="E54" s="420" t="s">
        <v>167</v>
      </c>
      <c r="F54" s="421"/>
      <c r="G54" s="84"/>
      <c r="H54" s="114">
        <v>200</v>
      </c>
      <c r="I54" s="87">
        <f t="shared" si="3"/>
        <v>0</v>
      </c>
    </row>
    <row r="55" spans="1:9" x14ac:dyDescent="0.25">
      <c r="A55" s="83">
        <v>5</v>
      </c>
      <c r="B55" s="395" t="s">
        <v>548</v>
      </c>
      <c r="C55" s="396"/>
      <c r="D55" s="397"/>
      <c r="E55" s="420" t="s">
        <v>167</v>
      </c>
      <c r="F55" s="421"/>
      <c r="G55" s="84">
        <v>48</v>
      </c>
      <c r="H55" s="116">
        <v>200</v>
      </c>
      <c r="I55" s="87">
        <f t="shared" si="3"/>
        <v>9600</v>
      </c>
    </row>
    <row r="56" spans="1:9" x14ac:dyDescent="0.25">
      <c r="A56" s="83">
        <v>6</v>
      </c>
      <c r="B56" s="395" t="s">
        <v>394</v>
      </c>
      <c r="C56" s="396"/>
      <c r="D56" s="397"/>
      <c r="E56" s="420" t="s">
        <v>167</v>
      </c>
      <c r="F56" s="421"/>
      <c r="G56" s="84"/>
      <c r="H56" s="116">
        <v>140</v>
      </c>
      <c r="I56" s="87">
        <f t="shared" si="3"/>
        <v>0</v>
      </c>
    </row>
    <row r="57" spans="1:9" x14ac:dyDescent="0.25">
      <c r="A57" s="83"/>
      <c r="B57" s="395"/>
      <c r="C57" s="396"/>
      <c r="D57" s="397"/>
      <c r="E57" s="91"/>
      <c r="F57" s="58"/>
      <c r="G57" s="58"/>
      <c r="H57" s="74"/>
      <c r="I57" s="87"/>
    </row>
    <row r="58" spans="1:9" x14ac:dyDescent="0.25">
      <c r="A58" s="72"/>
      <c r="B58" s="395"/>
      <c r="C58" s="396"/>
      <c r="D58" s="397"/>
      <c r="F58" s="58"/>
      <c r="G58" s="58"/>
      <c r="H58" s="74"/>
      <c r="I58" s="87"/>
    </row>
    <row r="59" spans="1:9" x14ac:dyDescent="0.25">
      <c r="A59" s="92"/>
      <c r="B59" s="398"/>
      <c r="C59" s="399"/>
      <c r="D59" s="400"/>
      <c r="E59" s="60"/>
      <c r="F59" s="61"/>
      <c r="G59" s="58"/>
      <c r="H59" s="76"/>
      <c r="I59" s="87"/>
    </row>
    <row r="60" spans="1:9" x14ac:dyDescent="0.25">
      <c r="A60" s="422" t="s">
        <v>173</v>
      </c>
      <c r="B60" s="423"/>
      <c r="C60" s="423"/>
      <c r="D60" s="423"/>
      <c r="E60" s="423"/>
      <c r="F60" s="423"/>
      <c r="G60" s="423"/>
      <c r="H60" s="424"/>
      <c r="I60" s="98">
        <f>SUM(I51:I59)</f>
        <v>28800</v>
      </c>
    </row>
    <row r="61" spans="1:9" x14ac:dyDescent="0.25">
      <c r="A61" s="401" t="s">
        <v>174</v>
      </c>
      <c r="B61" s="402"/>
      <c r="C61" s="402"/>
      <c r="D61" s="402"/>
      <c r="E61" s="402"/>
      <c r="F61" s="402"/>
      <c r="G61" s="402"/>
      <c r="H61" s="402"/>
      <c r="I61" s="403"/>
    </row>
    <row r="62" spans="1:9" x14ac:dyDescent="0.25">
      <c r="A62" s="78" t="s">
        <v>175</v>
      </c>
      <c r="B62" s="404" t="s">
        <v>176</v>
      </c>
      <c r="C62" s="405"/>
      <c r="D62" s="406"/>
      <c r="E62" s="404" t="s">
        <v>177</v>
      </c>
      <c r="F62" s="406"/>
      <c r="G62" s="94" t="s">
        <v>178</v>
      </c>
      <c r="H62" s="94" t="s">
        <v>150</v>
      </c>
      <c r="I62" s="95" t="s">
        <v>151</v>
      </c>
    </row>
    <row r="63" spans="1:9" x14ac:dyDescent="0.25">
      <c r="A63" s="83">
        <v>1</v>
      </c>
      <c r="B63" s="407" t="s">
        <v>549</v>
      </c>
      <c r="C63" s="408"/>
      <c r="D63" s="409"/>
      <c r="E63" s="420">
        <v>7</v>
      </c>
      <c r="F63" s="421"/>
      <c r="G63" s="153">
        <v>245</v>
      </c>
      <c r="H63" s="96">
        <v>5</v>
      </c>
      <c r="I63" s="167">
        <f>H63*G63</f>
        <v>1225</v>
      </c>
    </row>
    <row r="64" spans="1:9" x14ac:dyDescent="0.25">
      <c r="A64" s="97"/>
      <c r="B64" s="412"/>
      <c r="C64" s="413"/>
      <c r="D64" s="414"/>
      <c r="E64" s="415"/>
      <c r="F64" s="416"/>
      <c r="G64" s="84"/>
      <c r="H64" s="96"/>
      <c r="I64" s="167"/>
    </row>
    <row r="65" spans="1:12" x14ac:dyDescent="0.25">
      <c r="A65" s="422" t="s">
        <v>181</v>
      </c>
      <c r="B65" s="423"/>
      <c r="C65" s="423"/>
      <c r="D65" s="423"/>
      <c r="E65" s="423"/>
      <c r="F65" s="423"/>
      <c r="G65" s="423"/>
      <c r="H65" s="424"/>
      <c r="I65" s="98">
        <f>SUM(I63:I64)</f>
        <v>1225</v>
      </c>
    </row>
    <row r="66" spans="1:12" x14ac:dyDescent="0.25">
      <c r="A66" s="99"/>
      <c r="B66" s="100"/>
      <c r="C66" s="100"/>
      <c r="D66" s="100"/>
      <c r="E66" s="100"/>
      <c r="F66" s="101"/>
      <c r="G66" s="102"/>
      <c r="H66" s="102"/>
      <c r="I66" s="103"/>
      <c r="L66" s="55"/>
    </row>
    <row r="67" spans="1:12" x14ac:dyDescent="0.25">
      <c r="A67" s="390"/>
      <c r="B67" s="391"/>
      <c r="C67" s="391"/>
      <c r="D67" s="391"/>
      <c r="E67" s="391"/>
      <c r="F67" s="104"/>
      <c r="G67" s="394" t="s">
        <v>182</v>
      </c>
      <c r="H67" s="391"/>
      <c r="I67" s="105">
        <f>I65+I60+I48</f>
        <v>44287.05</v>
      </c>
    </row>
    <row r="68" spans="1:12" x14ac:dyDescent="0.25">
      <c r="A68" s="390"/>
      <c r="B68" s="391"/>
      <c r="C68" s="391"/>
      <c r="D68" s="391"/>
      <c r="E68" s="391"/>
      <c r="F68" s="58"/>
      <c r="G68" s="106"/>
      <c r="H68" s="107"/>
      <c r="I68" s="108"/>
    </row>
    <row r="69" spans="1:12" ht="15.75" thickBot="1" x14ac:dyDescent="0.3">
      <c r="A69" s="390"/>
      <c r="B69" s="391"/>
      <c r="C69" s="391"/>
      <c r="D69" s="391"/>
      <c r="E69" s="391"/>
      <c r="F69" s="58"/>
      <c r="G69" s="444" t="s">
        <v>183</v>
      </c>
      <c r="H69" s="445"/>
      <c r="I69" s="117">
        <f>I67+I68</f>
        <v>44287.05</v>
      </c>
    </row>
    <row r="70" spans="1:12" ht="16.5" thickTop="1" thickBot="1" x14ac:dyDescent="0.3">
      <c r="A70" s="109"/>
      <c r="B70" s="110"/>
      <c r="C70" s="392"/>
      <c r="D70" s="393"/>
      <c r="E70" s="393"/>
      <c r="F70" s="393"/>
      <c r="G70" s="111"/>
      <c r="H70" s="111"/>
      <c r="I70" s="112"/>
    </row>
    <row r="72" spans="1:12" x14ac:dyDescent="0.25">
      <c r="A72" s="55"/>
      <c r="B72" s="55"/>
    </row>
  </sheetData>
  <mergeCells count="83">
    <mergeCell ref="F11:G11"/>
    <mergeCell ref="H11:I11"/>
    <mergeCell ref="A9:E9"/>
    <mergeCell ref="F9:G9"/>
    <mergeCell ref="H9:I9"/>
    <mergeCell ref="F10:G10"/>
    <mergeCell ref="H10:I10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27:F27"/>
    <mergeCell ref="B28:F28"/>
    <mergeCell ref="B29:F29"/>
    <mergeCell ref="B30:F30"/>
    <mergeCell ref="B31:F31"/>
    <mergeCell ref="A22:H22"/>
    <mergeCell ref="A23:I23"/>
    <mergeCell ref="B24:F24"/>
    <mergeCell ref="B25:F25"/>
    <mergeCell ref="B26:F26"/>
    <mergeCell ref="A47:H47"/>
    <mergeCell ref="A48:H48"/>
    <mergeCell ref="A49:I49"/>
    <mergeCell ref="B50:D50"/>
    <mergeCell ref="B33:F33"/>
    <mergeCell ref="A46:H46"/>
    <mergeCell ref="B37:F37"/>
    <mergeCell ref="B38:F38"/>
    <mergeCell ref="B39:F39"/>
    <mergeCell ref="B40:F40"/>
    <mergeCell ref="B34:F34"/>
    <mergeCell ref="B35:F35"/>
    <mergeCell ref="B36:F36"/>
    <mergeCell ref="B44:F44"/>
    <mergeCell ref="B45:F45"/>
    <mergeCell ref="E50:F50"/>
    <mergeCell ref="B51:D51"/>
    <mergeCell ref="E51:F51"/>
    <mergeCell ref="A69:B69"/>
    <mergeCell ref="C69:E69"/>
    <mergeCell ref="G69:H69"/>
    <mergeCell ref="B57:D57"/>
    <mergeCell ref="B58:D58"/>
    <mergeCell ref="B52:D52"/>
    <mergeCell ref="E52:F52"/>
    <mergeCell ref="B53:D53"/>
    <mergeCell ref="E53:F53"/>
    <mergeCell ref="B54:D54"/>
    <mergeCell ref="E54:F54"/>
    <mergeCell ref="C70:F70"/>
    <mergeCell ref="B64:D64"/>
    <mergeCell ref="E64:F64"/>
    <mergeCell ref="A65:H65"/>
    <mergeCell ref="A67:B67"/>
    <mergeCell ref="C67:E67"/>
    <mergeCell ref="G67:H67"/>
    <mergeCell ref="B41:F41"/>
    <mergeCell ref="B42:F42"/>
    <mergeCell ref="B43:F43"/>
    <mergeCell ref="A68:B68"/>
    <mergeCell ref="C68:E68"/>
    <mergeCell ref="B59:D59"/>
    <mergeCell ref="A60:H60"/>
    <mergeCell ref="A61:I61"/>
    <mergeCell ref="B62:D62"/>
    <mergeCell ref="E62:F62"/>
    <mergeCell ref="B63:D63"/>
    <mergeCell ref="E63:F63"/>
    <mergeCell ref="B55:D55"/>
    <mergeCell ref="E55:F55"/>
    <mergeCell ref="B56:D56"/>
    <mergeCell ref="E56:F56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P148"/>
  <sheetViews>
    <sheetView topLeftCell="A111" zoomScaleNormal="100" workbookViewId="0">
      <selection activeCell="A43" sqref="A43:I7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12.5703125" bestFit="1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 t="e">
        <f>#REF!</f>
        <v>#REF!</v>
      </c>
      <c r="I9" s="442"/>
    </row>
    <row r="10" spans="1:13" x14ac:dyDescent="0.25">
      <c r="A10" s="57" t="s">
        <v>130</v>
      </c>
      <c r="B10" s="55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F11" s="428" t="s">
        <v>133</v>
      </c>
      <c r="G11" s="429"/>
      <c r="H11" s="495" t="e">
        <f>#REF!</f>
        <v>#REF!</v>
      </c>
      <c r="I11" s="431"/>
    </row>
    <row r="12" spans="1:13" x14ac:dyDescent="0.25">
      <c r="A12" s="57" t="s">
        <v>135</v>
      </c>
      <c r="B12" s="55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456</v>
      </c>
      <c r="G15" s="460"/>
      <c r="H15" s="461" t="s">
        <v>550</v>
      </c>
      <c r="I15" s="457"/>
    </row>
    <row r="16" spans="1:13" x14ac:dyDescent="0.25">
      <c r="A16" s="434" t="s">
        <v>551</v>
      </c>
      <c r="B16" s="435"/>
      <c r="C16" s="435"/>
      <c r="D16" s="435"/>
      <c r="E16" s="435"/>
      <c r="F16" s="435"/>
      <c r="G16" s="435"/>
      <c r="H16" s="435"/>
      <c r="I16" s="436"/>
    </row>
    <row r="17" spans="1:16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6" x14ac:dyDescent="0.25">
      <c r="A18" s="62" t="s">
        <v>145</v>
      </c>
      <c r="B18" s="452" t="s">
        <v>228</v>
      </c>
      <c r="C18" s="453"/>
      <c r="D18" s="454"/>
      <c r="E18" s="128"/>
      <c r="F18" s="128"/>
      <c r="G18" s="128" t="s">
        <v>149</v>
      </c>
      <c r="H18" s="128" t="s">
        <v>150</v>
      </c>
      <c r="I18" s="129" t="s">
        <v>151</v>
      </c>
    </row>
    <row r="19" spans="1:16" x14ac:dyDescent="0.25">
      <c r="A19" s="67">
        <v>1</v>
      </c>
      <c r="B19" s="407" t="s">
        <v>552</v>
      </c>
      <c r="C19" s="408"/>
      <c r="D19" s="409"/>
      <c r="E19" s="68"/>
      <c r="F19" s="69"/>
      <c r="G19" s="68"/>
      <c r="H19" s="70"/>
      <c r="I19" s="71"/>
    </row>
    <row r="20" spans="1:16" x14ac:dyDescent="0.25">
      <c r="A20" s="72"/>
      <c r="B20" s="498"/>
      <c r="C20" s="499"/>
      <c r="D20" s="500"/>
      <c r="E20" s="73"/>
      <c r="F20" s="58"/>
      <c r="G20" s="73"/>
      <c r="H20" s="74"/>
      <c r="I20" s="71"/>
    </row>
    <row r="21" spans="1:16" x14ac:dyDescent="0.25">
      <c r="A21" s="72"/>
      <c r="B21" s="415"/>
      <c r="C21" s="433"/>
      <c r="D21" s="416"/>
      <c r="E21" s="73"/>
      <c r="F21" s="58"/>
      <c r="G21" s="75"/>
      <c r="H21" s="76"/>
      <c r="I21" s="77"/>
      <c r="M21" s="190"/>
      <c r="N21" s="190"/>
      <c r="O21" s="190"/>
      <c r="P21" s="190"/>
    </row>
    <row r="22" spans="1:16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/>
      <c r="M22" s="190"/>
      <c r="N22" s="190"/>
      <c r="O22" s="190"/>
      <c r="P22" s="190"/>
    </row>
    <row r="23" spans="1:16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  <c r="M23" s="190"/>
      <c r="N23" s="190"/>
      <c r="O23" s="190"/>
      <c r="P23" s="190"/>
    </row>
    <row r="24" spans="1:16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  <c r="M24" s="190"/>
      <c r="N24" s="190"/>
      <c r="O24" s="190"/>
      <c r="P24" s="190"/>
    </row>
    <row r="25" spans="1:16" x14ac:dyDescent="0.25">
      <c r="A25" s="83">
        <v>1</v>
      </c>
      <c r="B25" s="407" t="s">
        <v>553</v>
      </c>
      <c r="C25" s="408"/>
      <c r="D25" s="408"/>
      <c r="E25" s="408"/>
      <c r="F25" s="409"/>
      <c r="G25" s="146">
        <v>1</v>
      </c>
      <c r="H25" s="162">
        <v>445.26</v>
      </c>
      <c r="I25" s="87">
        <f>H25*G25</f>
        <v>445.26</v>
      </c>
      <c r="M25" s="190"/>
      <c r="N25" s="190"/>
      <c r="O25" s="190"/>
      <c r="P25" s="190"/>
    </row>
    <row r="26" spans="1:16" x14ac:dyDescent="0.25">
      <c r="A26" s="83">
        <v>2</v>
      </c>
      <c r="B26" s="417" t="s">
        <v>554</v>
      </c>
      <c r="C26" s="418"/>
      <c r="D26" s="418"/>
      <c r="E26" s="418"/>
      <c r="F26" s="419"/>
      <c r="G26" s="146">
        <v>10</v>
      </c>
      <c r="H26" s="163">
        <v>10.96</v>
      </c>
      <c r="I26" s="87">
        <f>H26*G26</f>
        <v>109.60000000000001</v>
      </c>
      <c r="M26" s="190"/>
      <c r="N26" s="190"/>
      <c r="O26" s="190"/>
      <c r="P26" s="190"/>
    </row>
    <row r="27" spans="1:16" x14ac:dyDescent="0.25">
      <c r="A27" s="83">
        <v>3</v>
      </c>
      <c r="B27" s="479" t="s">
        <v>555</v>
      </c>
      <c r="C27" s="480"/>
      <c r="D27" s="480"/>
      <c r="E27" s="480"/>
      <c r="F27" s="481"/>
      <c r="G27" s="187">
        <v>1</v>
      </c>
      <c r="H27" s="163">
        <v>5500</v>
      </c>
      <c r="I27" s="188">
        <f>H27*G27</f>
        <v>5500</v>
      </c>
      <c r="M27" s="190"/>
      <c r="N27" s="190"/>
      <c r="O27" s="190"/>
      <c r="P27" s="190"/>
    </row>
    <row r="28" spans="1:16" x14ac:dyDescent="0.25">
      <c r="A28" s="83">
        <v>4</v>
      </c>
      <c r="B28" s="417" t="s">
        <v>556</v>
      </c>
      <c r="C28" s="418"/>
      <c r="D28" s="418"/>
      <c r="E28" s="418"/>
      <c r="F28" s="419"/>
      <c r="G28" s="146">
        <v>1</v>
      </c>
      <c r="H28" s="163">
        <v>88.86</v>
      </c>
      <c r="I28" s="87">
        <f t="shared" ref="I28" si="0">H28*G28</f>
        <v>88.86</v>
      </c>
      <c r="M28" s="190"/>
      <c r="N28" s="190"/>
      <c r="O28" s="190"/>
      <c r="P28" s="190"/>
    </row>
    <row r="29" spans="1:16" x14ac:dyDescent="0.25">
      <c r="A29" s="83">
        <v>5</v>
      </c>
      <c r="B29" s="479" t="s">
        <v>557</v>
      </c>
      <c r="C29" s="480"/>
      <c r="D29" s="480"/>
      <c r="E29" s="480"/>
      <c r="F29" s="481"/>
      <c r="G29" s="146">
        <v>1</v>
      </c>
      <c r="H29" s="163">
        <v>8820</v>
      </c>
      <c r="I29" s="87">
        <f t="shared" ref="I29:I41" si="1">H29*G29</f>
        <v>8820</v>
      </c>
      <c r="M29" s="190"/>
      <c r="N29" s="190"/>
      <c r="O29" s="190"/>
      <c r="P29" s="190"/>
    </row>
    <row r="30" spans="1:16" x14ac:dyDescent="0.25">
      <c r="A30" s="83">
        <v>6</v>
      </c>
      <c r="B30" s="458" t="s">
        <v>558</v>
      </c>
      <c r="C30" s="459"/>
      <c r="D30" s="459"/>
      <c r="E30" s="459"/>
      <c r="F30" s="459"/>
      <c r="G30" s="146">
        <v>1</v>
      </c>
      <c r="H30" s="163">
        <v>38.72</v>
      </c>
      <c r="I30" s="87">
        <f t="shared" si="1"/>
        <v>38.72</v>
      </c>
      <c r="M30" s="190"/>
      <c r="N30" s="190"/>
      <c r="O30" s="190"/>
      <c r="P30" s="190"/>
    </row>
    <row r="31" spans="1:16" x14ac:dyDescent="0.25">
      <c r="A31" s="83">
        <v>7</v>
      </c>
      <c r="B31" s="458" t="s">
        <v>559</v>
      </c>
      <c r="C31" s="459"/>
      <c r="D31" s="459"/>
      <c r="E31" s="459"/>
      <c r="F31" s="459"/>
      <c r="G31" s="146">
        <v>1</v>
      </c>
      <c r="H31" s="163">
        <v>18.07</v>
      </c>
      <c r="I31" s="87">
        <f t="shared" si="1"/>
        <v>18.07</v>
      </c>
      <c r="M31" s="190"/>
      <c r="N31" s="190"/>
      <c r="O31" s="190"/>
      <c r="P31" s="190"/>
    </row>
    <row r="32" spans="1:16" x14ac:dyDescent="0.25">
      <c r="A32" s="83">
        <v>8</v>
      </c>
      <c r="B32" s="458" t="s">
        <v>560</v>
      </c>
      <c r="C32" s="459"/>
      <c r="D32" s="459"/>
      <c r="E32" s="459"/>
      <c r="F32" s="459"/>
      <c r="G32" s="146">
        <v>1</v>
      </c>
      <c r="H32" s="163">
        <v>113.34</v>
      </c>
      <c r="I32" s="87">
        <f t="shared" si="1"/>
        <v>113.34</v>
      </c>
      <c r="M32" s="190"/>
      <c r="N32" s="190"/>
      <c r="O32" s="190"/>
      <c r="P32" s="190"/>
    </row>
    <row r="33" spans="1:16" x14ac:dyDescent="0.25">
      <c r="A33" s="83">
        <v>9</v>
      </c>
      <c r="B33" s="458" t="s">
        <v>561</v>
      </c>
      <c r="C33" s="459"/>
      <c r="D33" s="459"/>
      <c r="E33" s="459"/>
      <c r="F33" s="459"/>
      <c r="G33" s="146">
        <v>1</v>
      </c>
      <c r="H33" s="163">
        <v>57.78</v>
      </c>
      <c r="I33" s="87">
        <f t="shared" si="1"/>
        <v>57.78</v>
      </c>
      <c r="M33" s="190"/>
      <c r="N33" s="190"/>
      <c r="O33" s="190"/>
      <c r="P33" s="190"/>
    </row>
    <row r="34" spans="1:16" x14ac:dyDescent="0.25">
      <c r="A34" s="83">
        <v>10</v>
      </c>
      <c r="B34" s="458" t="s">
        <v>562</v>
      </c>
      <c r="C34" s="459"/>
      <c r="D34" s="459"/>
      <c r="E34" s="459"/>
      <c r="F34" s="459"/>
      <c r="G34" s="146">
        <v>2</v>
      </c>
      <c r="H34" s="163">
        <v>8.6999999999999993</v>
      </c>
      <c r="I34" s="87">
        <f t="shared" si="1"/>
        <v>17.399999999999999</v>
      </c>
      <c r="M34" s="190"/>
      <c r="N34" s="190"/>
      <c r="O34" s="190"/>
      <c r="P34" s="190"/>
    </row>
    <row r="35" spans="1:16" x14ac:dyDescent="0.25">
      <c r="A35" s="83">
        <v>11</v>
      </c>
      <c r="B35" s="458" t="s">
        <v>563</v>
      </c>
      <c r="C35" s="459"/>
      <c r="D35" s="459"/>
      <c r="E35" s="459"/>
      <c r="F35" s="459"/>
      <c r="G35" s="146">
        <v>1</v>
      </c>
      <c r="H35" s="163">
        <v>182.61</v>
      </c>
      <c r="I35" s="87">
        <f t="shared" si="1"/>
        <v>182.61</v>
      </c>
      <c r="M35" s="190"/>
      <c r="N35" s="190"/>
      <c r="O35" s="190"/>
      <c r="P35" s="190"/>
    </row>
    <row r="36" spans="1:16" x14ac:dyDescent="0.25">
      <c r="A36" s="83">
        <v>12</v>
      </c>
      <c r="B36" s="458" t="s">
        <v>564</v>
      </c>
      <c r="C36" s="459"/>
      <c r="D36" s="459"/>
      <c r="E36" s="459"/>
      <c r="F36" s="459"/>
      <c r="G36" s="146">
        <v>2</v>
      </c>
      <c r="H36" s="163">
        <v>5.31</v>
      </c>
      <c r="I36" s="87">
        <f t="shared" si="1"/>
        <v>10.62</v>
      </c>
      <c r="M36" s="190"/>
      <c r="N36" s="190"/>
      <c r="O36" s="190"/>
      <c r="P36" s="190"/>
    </row>
    <row r="37" spans="1:16" x14ac:dyDescent="0.25">
      <c r="A37" s="83">
        <v>13</v>
      </c>
      <c r="B37" s="458" t="s">
        <v>565</v>
      </c>
      <c r="C37" s="459"/>
      <c r="D37" s="459"/>
      <c r="E37" s="459"/>
      <c r="F37" s="459"/>
      <c r="G37" s="146">
        <v>6</v>
      </c>
      <c r="H37" s="163">
        <v>8.14</v>
      </c>
      <c r="I37" s="87">
        <f t="shared" si="1"/>
        <v>48.84</v>
      </c>
      <c r="M37" s="190"/>
      <c r="N37" s="190"/>
      <c r="O37" s="190"/>
      <c r="P37" s="190"/>
    </row>
    <row r="38" spans="1:16" x14ac:dyDescent="0.25">
      <c r="A38" s="83">
        <v>14</v>
      </c>
      <c r="B38" s="458" t="s">
        <v>566</v>
      </c>
      <c r="C38" s="459"/>
      <c r="D38" s="459"/>
      <c r="E38" s="459"/>
      <c r="F38" s="459"/>
      <c r="G38" s="146">
        <v>5</v>
      </c>
      <c r="H38" s="163">
        <v>8.6999999999999993</v>
      </c>
      <c r="I38" s="87">
        <f t="shared" si="1"/>
        <v>43.5</v>
      </c>
      <c r="M38" s="190"/>
      <c r="N38" s="190"/>
      <c r="O38" s="190"/>
      <c r="P38" s="190"/>
    </row>
    <row r="39" spans="1:16" x14ac:dyDescent="0.25">
      <c r="A39" s="83">
        <v>15</v>
      </c>
      <c r="B39" s="458" t="s">
        <v>567</v>
      </c>
      <c r="C39" s="459"/>
      <c r="D39" s="459"/>
      <c r="E39" s="459"/>
      <c r="F39" s="459"/>
      <c r="G39" s="146">
        <v>1</v>
      </c>
      <c r="H39" s="163">
        <v>150</v>
      </c>
      <c r="I39" s="87">
        <f t="shared" si="1"/>
        <v>150</v>
      </c>
      <c r="M39" s="190"/>
      <c r="N39" s="190"/>
      <c r="O39" s="190"/>
      <c r="P39" s="190"/>
    </row>
    <row r="40" spans="1:16" x14ac:dyDescent="0.25">
      <c r="A40" s="83">
        <v>16</v>
      </c>
      <c r="B40" s="458" t="s">
        <v>568</v>
      </c>
      <c r="C40" s="459"/>
      <c r="D40" s="459"/>
      <c r="E40" s="459"/>
      <c r="F40" s="459"/>
      <c r="G40" s="146">
        <v>7</v>
      </c>
      <c r="H40" s="163">
        <v>719.55</v>
      </c>
      <c r="I40" s="87">
        <f t="shared" si="1"/>
        <v>5036.8499999999995</v>
      </c>
      <c r="M40" s="190"/>
      <c r="N40" s="190"/>
      <c r="O40" s="190"/>
      <c r="P40" s="190"/>
    </row>
    <row r="41" spans="1:16" x14ac:dyDescent="0.25">
      <c r="A41" s="83">
        <v>17</v>
      </c>
      <c r="B41" s="458" t="s">
        <v>569</v>
      </c>
      <c r="C41" s="459"/>
      <c r="D41" s="459"/>
      <c r="E41" s="459"/>
      <c r="F41" s="459"/>
      <c r="G41" s="146">
        <v>10</v>
      </c>
      <c r="H41" s="163">
        <v>100.6</v>
      </c>
      <c r="I41" s="87">
        <f t="shared" si="1"/>
        <v>1006</v>
      </c>
      <c r="M41" s="190"/>
      <c r="N41" s="190"/>
      <c r="O41" s="190"/>
      <c r="P41" s="190"/>
    </row>
    <row r="42" spans="1:16" x14ac:dyDescent="0.25">
      <c r="A42" s="83">
        <v>18</v>
      </c>
      <c r="B42" s="458" t="s">
        <v>570</v>
      </c>
      <c r="C42" s="459"/>
      <c r="D42" s="459"/>
      <c r="E42" s="459"/>
      <c r="F42" s="459"/>
      <c r="G42" s="146">
        <v>1</v>
      </c>
      <c r="H42" s="163">
        <v>216</v>
      </c>
      <c r="I42" s="87">
        <f t="shared" ref="I42:I73" si="2">H42*G42</f>
        <v>216</v>
      </c>
      <c r="M42" s="190"/>
      <c r="N42" s="190"/>
      <c r="O42" s="190"/>
      <c r="P42" s="190"/>
    </row>
    <row r="43" spans="1:16" x14ac:dyDescent="0.25">
      <c r="A43" s="83">
        <v>19</v>
      </c>
      <c r="B43" s="458" t="s">
        <v>571</v>
      </c>
      <c r="C43" s="459"/>
      <c r="D43" s="459"/>
      <c r="E43" s="459"/>
      <c r="F43" s="459"/>
      <c r="G43" s="146">
        <v>2</v>
      </c>
      <c r="H43" s="163">
        <v>85</v>
      </c>
      <c r="I43" s="87">
        <f t="shared" si="2"/>
        <v>170</v>
      </c>
      <c r="M43" s="190"/>
      <c r="N43" s="190"/>
      <c r="O43" s="190"/>
      <c r="P43" s="190"/>
    </row>
    <row r="44" spans="1:16" x14ac:dyDescent="0.25">
      <c r="A44" s="83">
        <v>20</v>
      </c>
      <c r="B44" s="458" t="s">
        <v>572</v>
      </c>
      <c r="C44" s="459"/>
      <c r="D44" s="459"/>
      <c r="E44" s="459"/>
      <c r="F44" s="459"/>
      <c r="G44" s="146">
        <v>1</v>
      </c>
      <c r="H44" s="163">
        <v>7.92</v>
      </c>
      <c r="I44" s="87">
        <f t="shared" si="2"/>
        <v>7.92</v>
      </c>
      <c r="M44" s="190"/>
      <c r="N44" s="190"/>
      <c r="O44" s="190"/>
      <c r="P44" s="190"/>
    </row>
    <row r="45" spans="1:16" x14ac:dyDescent="0.25">
      <c r="A45" s="83">
        <v>21</v>
      </c>
      <c r="B45" s="458" t="s">
        <v>573</v>
      </c>
      <c r="C45" s="459"/>
      <c r="D45" s="459"/>
      <c r="E45" s="459"/>
      <c r="F45" s="459"/>
      <c r="G45" s="146">
        <v>1</v>
      </c>
      <c r="H45" s="163">
        <v>1.69</v>
      </c>
      <c r="I45" s="87">
        <f t="shared" si="2"/>
        <v>1.69</v>
      </c>
      <c r="M45" s="190"/>
      <c r="N45" s="190"/>
      <c r="O45" s="190"/>
      <c r="P45" s="190"/>
    </row>
    <row r="46" spans="1:16" x14ac:dyDescent="0.25">
      <c r="A46" s="83">
        <v>22</v>
      </c>
      <c r="B46" s="458" t="s">
        <v>574</v>
      </c>
      <c r="C46" s="459"/>
      <c r="D46" s="459"/>
      <c r="E46" s="459"/>
      <c r="F46" s="459"/>
      <c r="G46" s="146">
        <v>20</v>
      </c>
      <c r="H46" s="163">
        <v>16.108000000000001</v>
      </c>
      <c r="I46" s="87">
        <f t="shared" si="2"/>
        <v>322.16000000000003</v>
      </c>
      <c r="M46" s="190"/>
      <c r="N46" s="190"/>
      <c r="O46" s="190"/>
      <c r="P46" s="190"/>
    </row>
    <row r="47" spans="1:16" x14ac:dyDescent="0.25">
      <c r="A47" s="83">
        <v>23</v>
      </c>
      <c r="B47" s="458" t="s">
        <v>575</v>
      </c>
      <c r="C47" s="459"/>
      <c r="D47" s="459"/>
      <c r="E47" s="459"/>
      <c r="F47" s="459"/>
      <c r="G47" s="146">
        <v>2</v>
      </c>
      <c r="H47" s="163">
        <v>1.9</v>
      </c>
      <c r="I47" s="87">
        <f t="shared" si="2"/>
        <v>3.8</v>
      </c>
      <c r="M47" s="190"/>
      <c r="N47" s="190"/>
      <c r="O47" s="190"/>
      <c r="P47" s="190"/>
    </row>
    <row r="48" spans="1:16" x14ac:dyDescent="0.25">
      <c r="A48" s="83">
        <v>24</v>
      </c>
      <c r="B48" s="458" t="s">
        <v>576</v>
      </c>
      <c r="C48" s="459"/>
      <c r="D48" s="459"/>
      <c r="E48" s="459"/>
      <c r="F48" s="459"/>
      <c r="G48" s="146">
        <v>1</v>
      </c>
      <c r="H48" s="163">
        <v>2016.63</v>
      </c>
      <c r="I48" s="87">
        <f t="shared" si="2"/>
        <v>2016.63</v>
      </c>
      <c r="M48" s="190"/>
      <c r="N48" s="190"/>
      <c r="O48" s="190"/>
      <c r="P48" s="190"/>
    </row>
    <row r="49" spans="1:16" x14ac:dyDescent="0.25">
      <c r="A49" s="83">
        <v>25</v>
      </c>
      <c r="B49" s="458" t="s">
        <v>577</v>
      </c>
      <c r="C49" s="459"/>
      <c r="D49" s="459"/>
      <c r="E49" s="459"/>
      <c r="F49" s="459"/>
      <c r="G49" s="146">
        <v>10</v>
      </c>
      <c r="H49" s="163">
        <v>4.0357000000000003</v>
      </c>
      <c r="I49" s="87">
        <f t="shared" si="2"/>
        <v>40.356999999999999</v>
      </c>
      <c r="M49" s="190"/>
      <c r="N49" s="190"/>
      <c r="O49" s="190"/>
      <c r="P49" s="190"/>
    </row>
    <row r="50" spans="1:16" x14ac:dyDescent="0.25">
      <c r="A50" s="83">
        <v>26</v>
      </c>
      <c r="B50" s="458" t="s">
        <v>578</v>
      </c>
      <c r="C50" s="459"/>
      <c r="D50" s="459"/>
      <c r="E50" s="459"/>
      <c r="F50" s="459"/>
      <c r="G50" s="146">
        <v>1</v>
      </c>
      <c r="H50" s="163">
        <v>2395</v>
      </c>
      <c r="I50" s="87">
        <f t="shared" si="2"/>
        <v>2395</v>
      </c>
      <c r="M50" s="190"/>
      <c r="N50" s="190"/>
      <c r="O50" s="190"/>
      <c r="P50" s="190"/>
    </row>
    <row r="51" spans="1:16" x14ac:dyDescent="0.25">
      <c r="A51" s="83">
        <v>27</v>
      </c>
      <c r="B51" s="458" t="s">
        <v>579</v>
      </c>
      <c r="C51" s="459"/>
      <c r="D51" s="459"/>
      <c r="E51" s="459"/>
      <c r="F51" s="459"/>
      <c r="G51" s="146">
        <v>1</v>
      </c>
      <c r="H51" s="163">
        <v>27643</v>
      </c>
      <c r="I51" s="87">
        <f t="shared" si="2"/>
        <v>27643</v>
      </c>
      <c r="M51" s="190"/>
      <c r="N51" s="190"/>
      <c r="O51" s="190"/>
      <c r="P51" s="190"/>
    </row>
    <row r="52" spans="1:16" x14ac:dyDescent="0.25">
      <c r="A52" s="83">
        <v>28</v>
      </c>
      <c r="B52" s="458" t="s">
        <v>580</v>
      </c>
      <c r="C52" s="459"/>
      <c r="D52" s="459"/>
      <c r="E52" s="459"/>
      <c r="F52" s="459"/>
      <c r="G52" s="146">
        <v>2</v>
      </c>
      <c r="H52" s="163">
        <v>1538.26</v>
      </c>
      <c r="I52" s="87">
        <f t="shared" si="2"/>
        <v>3076.52</v>
      </c>
      <c r="M52" s="190"/>
      <c r="N52" s="190"/>
      <c r="O52" s="190"/>
      <c r="P52" s="190"/>
    </row>
    <row r="53" spans="1:16" x14ac:dyDescent="0.25">
      <c r="A53" s="83">
        <v>29</v>
      </c>
      <c r="B53" s="458" t="s">
        <v>581</v>
      </c>
      <c r="C53" s="459"/>
      <c r="D53" s="459"/>
      <c r="E53" s="459"/>
      <c r="F53" s="459"/>
      <c r="G53" s="146">
        <v>5</v>
      </c>
      <c r="H53" s="163">
        <v>339.12</v>
      </c>
      <c r="I53" s="87">
        <f t="shared" si="2"/>
        <v>1695.6</v>
      </c>
      <c r="M53" s="190"/>
      <c r="N53" s="190"/>
      <c r="O53" s="190"/>
      <c r="P53" s="190"/>
    </row>
    <row r="54" spans="1:16" x14ac:dyDescent="0.25">
      <c r="A54" s="83">
        <v>30</v>
      </c>
      <c r="B54" s="479" t="s">
        <v>582</v>
      </c>
      <c r="C54" s="480"/>
      <c r="D54" s="480"/>
      <c r="E54" s="480"/>
      <c r="F54" s="481"/>
      <c r="G54" s="146">
        <v>1</v>
      </c>
      <c r="H54" s="163">
        <v>1284.4000000000001</v>
      </c>
      <c r="I54" s="87">
        <f t="shared" si="2"/>
        <v>1284.4000000000001</v>
      </c>
      <c r="M54" s="190"/>
      <c r="N54" s="190"/>
      <c r="O54" s="190"/>
      <c r="P54" s="190"/>
    </row>
    <row r="55" spans="1:16" x14ac:dyDescent="0.25">
      <c r="A55" s="83">
        <v>31</v>
      </c>
      <c r="B55" s="458" t="s">
        <v>583</v>
      </c>
      <c r="C55" s="459"/>
      <c r="D55" s="459"/>
      <c r="E55" s="459"/>
      <c r="F55" s="459"/>
      <c r="G55" s="146">
        <v>1</v>
      </c>
      <c r="H55" s="163">
        <v>188.7</v>
      </c>
      <c r="I55" s="87">
        <f t="shared" si="2"/>
        <v>188.7</v>
      </c>
    </row>
    <row r="56" spans="1:16" x14ac:dyDescent="0.25">
      <c r="A56" s="83">
        <v>32</v>
      </c>
      <c r="B56" s="458" t="s">
        <v>584</v>
      </c>
      <c r="C56" s="459"/>
      <c r="D56" s="459"/>
      <c r="E56" s="459"/>
      <c r="F56" s="459"/>
      <c r="G56" s="146">
        <v>3</v>
      </c>
      <c r="H56" s="163">
        <v>8.93</v>
      </c>
      <c r="I56" s="87">
        <f t="shared" si="2"/>
        <v>26.79</v>
      </c>
    </row>
    <row r="57" spans="1:16" x14ac:dyDescent="0.25">
      <c r="A57" s="83">
        <v>33</v>
      </c>
      <c r="B57" s="458" t="s">
        <v>585</v>
      </c>
      <c r="C57" s="459"/>
      <c r="D57" s="459"/>
      <c r="E57" s="459"/>
      <c r="F57" s="459"/>
      <c r="G57" s="146">
        <v>1</v>
      </c>
      <c r="H57" s="163">
        <v>44.94</v>
      </c>
      <c r="I57" s="87">
        <f t="shared" si="2"/>
        <v>44.94</v>
      </c>
    </row>
    <row r="58" spans="1:16" x14ac:dyDescent="0.25">
      <c r="A58" s="83">
        <v>34</v>
      </c>
      <c r="B58" s="458" t="s">
        <v>586</v>
      </c>
      <c r="C58" s="459"/>
      <c r="D58" s="459"/>
      <c r="E58" s="459"/>
      <c r="F58" s="459"/>
      <c r="G58" s="146">
        <v>1</v>
      </c>
      <c r="H58" s="163">
        <v>770</v>
      </c>
      <c r="I58" s="87">
        <f t="shared" si="2"/>
        <v>770</v>
      </c>
    </row>
    <row r="59" spans="1:16" x14ac:dyDescent="0.25">
      <c r="A59" s="83">
        <v>35</v>
      </c>
      <c r="B59" s="458" t="s">
        <v>587</v>
      </c>
      <c r="C59" s="459"/>
      <c r="D59" s="459"/>
      <c r="E59" s="459"/>
      <c r="F59" s="459"/>
      <c r="G59" s="146">
        <v>1</v>
      </c>
      <c r="H59" s="163">
        <v>195.7</v>
      </c>
      <c r="I59" s="87">
        <f t="shared" si="2"/>
        <v>195.7</v>
      </c>
    </row>
    <row r="60" spans="1:16" x14ac:dyDescent="0.25">
      <c r="A60" s="83">
        <v>36</v>
      </c>
      <c r="B60" s="458" t="s">
        <v>588</v>
      </c>
      <c r="C60" s="459"/>
      <c r="D60" s="459"/>
      <c r="E60" s="459"/>
      <c r="F60" s="459"/>
      <c r="G60" s="146">
        <v>6</v>
      </c>
      <c r="H60" s="163">
        <v>187.27</v>
      </c>
      <c r="I60" s="87">
        <f t="shared" si="2"/>
        <v>1123.6200000000001</v>
      </c>
    </row>
    <row r="61" spans="1:16" x14ac:dyDescent="0.25">
      <c r="A61" s="83">
        <v>37</v>
      </c>
      <c r="B61" s="458" t="s">
        <v>589</v>
      </c>
      <c r="C61" s="459"/>
      <c r="D61" s="459"/>
      <c r="E61" s="459"/>
      <c r="F61" s="459"/>
      <c r="G61" s="146">
        <v>1</v>
      </c>
      <c r="H61" s="163">
        <v>187.27</v>
      </c>
      <c r="I61" s="87">
        <f t="shared" si="2"/>
        <v>187.27</v>
      </c>
    </row>
    <row r="62" spans="1:16" x14ac:dyDescent="0.25">
      <c r="A62" s="83">
        <v>38</v>
      </c>
      <c r="B62" s="458" t="s">
        <v>590</v>
      </c>
      <c r="C62" s="459"/>
      <c r="D62" s="459"/>
      <c r="E62" s="459"/>
      <c r="F62" s="459"/>
      <c r="G62" s="146">
        <v>1</v>
      </c>
      <c r="H62" s="163">
        <v>12880</v>
      </c>
      <c r="I62" s="87">
        <f t="shared" si="2"/>
        <v>12880</v>
      </c>
    </row>
    <row r="63" spans="1:16" x14ac:dyDescent="0.25">
      <c r="A63" s="83">
        <v>39</v>
      </c>
      <c r="B63" s="458" t="s">
        <v>591</v>
      </c>
      <c r="C63" s="459"/>
      <c r="D63" s="459"/>
      <c r="E63" s="459"/>
      <c r="F63" s="459"/>
      <c r="G63" s="146">
        <v>3</v>
      </c>
      <c r="H63" s="163">
        <v>418</v>
      </c>
      <c r="I63" s="87">
        <f t="shared" si="2"/>
        <v>1254</v>
      </c>
    </row>
    <row r="64" spans="1:16" x14ac:dyDescent="0.25">
      <c r="A64" s="83">
        <v>40</v>
      </c>
      <c r="B64" s="458" t="s">
        <v>592</v>
      </c>
      <c r="C64" s="459"/>
      <c r="D64" s="459"/>
      <c r="E64" s="459"/>
      <c r="F64" s="459"/>
      <c r="G64" s="146">
        <v>1</v>
      </c>
      <c r="H64" s="163">
        <v>871</v>
      </c>
      <c r="I64" s="87">
        <f t="shared" si="2"/>
        <v>871</v>
      </c>
    </row>
    <row r="65" spans="1:13" x14ac:dyDescent="0.25">
      <c r="A65" s="83">
        <v>41</v>
      </c>
      <c r="B65" s="458" t="s">
        <v>593</v>
      </c>
      <c r="C65" s="459"/>
      <c r="D65" s="459"/>
      <c r="E65" s="459"/>
      <c r="F65" s="459"/>
      <c r="G65" s="146">
        <v>1</v>
      </c>
      <c r="H65" s="163">
        <v>9075</v>
      </c>
      <c r="I65" s="87">
        <f t="shared" si="2"/>
        <v>9075</v>
      </c>
    </row>
    <row r="66" spans="1:13" x14ac:dyDescent="0.25">
      <c r="A66" s="83">
        <v>42</v>
      </c>
      <c r="B66" s="458" t="s">
        <v>594</v>
      </c>
      <c r="C66" s="459"/>
      <c r="D66" s="459"/>
      <c r="E66" s="459"/>
      <c r="F66" s="459"/>
      <c r="G66" s="146">
        <v>1</v>
      </c>
      <c r="H66" s="163">
        <v>1826</v>
      </c>
      <c r="I66" s="87">
        <f t="shared" si="2"/>
        <v>1826</v>
      </c>
      <c r="M66" s="189"/>
    </row>
    <row r="67" spans="1:13" x14ac:dyDescent="0.25">
      <c r="A67" s="83">
        <v>43</v>
      </c>
      <c r="B67" s="458" t="s">
        <v>595</v>
      </c>
      <c r="C67" s="459"/>
      <c r="D67" s="459"/>
      <c r="E67" s="459"/>
      <c r="F67" s="459"/>
      <c r="G67" s="146">
        <v>1</v>
      </c>
      <c r="H67" s="163">
        <v>1164</v>
      </c>
      <c r="I67" s="87">
        <f t="shared" si="2"/>
        <v>1164</v>
      </c>
    </row>
    <row r="68" spans="1:13" x14ac:dyDescent="0.25">
      <c r="A68" s="83">
        <v>44</v>
      </c>
      <c r="B68" s="458" t="s">
        <v>596</v>
      </c>
      <c r="C68" s="459"/>
      <c r="D68" s="459"/>
      <c r="E68" s="459"/>
      <c r="F68" s="459"/>
      <c r="G68" s="146">
        <v>4</v>
      </c>
      <c r="H68" s="163">
        <v>81.27</v>
      </c>
      <c r="I68" s="87">
        <f t="shared" si="2"/>
        <v>325.08</v>
      </c>
    </row>
    <row r="69" spans="1:13" x14ac:dyDescent="0.25">
      <c r="A69" s="83">
        <v>45</v>
      </c>
      <c r="B69" s="458" t="s">
        <v>597</v>
      </c>
      <c r="C69" s="459"/>
      <c r="D69" s="459"/>
      <c r="E69" s="459"/>
      <c r="F69" s="459"/>
      <c r="G69" s="146">
        <v>4</v>
      </c>
      <c r="H69" s="163">
        <v>9</v>
      </c>
      <c r="I69" s="87">
        <f t="shared" si="2"/>
        <v>36</v>
      </c>
    </row>
    <row r="70" spans="1:13" x14ac:dyDescent="0.25">
      <c r="A70" s="83">
        <v>46</v>
      </c>
      <c r="B70" s="458" t="s">
        <v>598</v>
      </c>
      <c r="C70" s="459"/>
      <c r="D70" s="459"/>
      <c r="E70" s="459"/>
      <c r="F70" s="459"/>
      <c r="G70" s="146">
        <v>16</v>
      </c>
      <c r="H70" s="163">
        <v>6.9901</v>
      </c>
      <c r="I70" s="87">
        <f t="shared" si="2"/>
        <v>111.8416</v>
      </c>
    </row>
    <row r="71" spans="1:13" x14ac:dyDescent="0.25">
      <c r="A71" s="83">
        <v>47</v>
      </c>
      <c r="B71" s="458" t="s">
        <v>599</v>
      </c>
      <c r="C71" s="459"/>
      <c r="D71" s="459"/>
      <c r="E71" s="459"/>
      <c r="F71" s="459"/>
      <c r="G71" s="146">
        <v>25</v>
      </c>
      <c r="H71" s="163">
        <v>28.9634</v>
      </c>
      <c r="I71" s="87">
        <f t="shared" si="2"/>
        <v>724.08500000000004</v>
      </c>
    </row>
    <row r="72" spans="1:13" x14ac:dyDescent="0.25">
      <c r="A72" s="83">
        <v>48</v>
      </c>
      <c r="B72" s="458" t="s">
        <v>600</v>
      </c>
      <c r="C72" s="459"/>
      <c r="D72" s="459"/>
      <c r="E72" s="459"/>
      <c r="F72" s="459"/>
      <c r="G72" s="146">
        <v>1</v>
      </c>
      <c r="H72" s="163">
        <v>22.45</v>
      </c>
      <c r="I72" s="87">
        <f t="shared" si="2"/>
        <v>22.45</v>
      </c>
    </row>
    <row r="73" spans="1:13" x14ac:dyDescent="0.25">
      <c r="A73" s="83">
        <v>49</v>
      </c>
      <c r="B73" s="458" t="s">
        <v>601</v>
      </c>
      <c r="C73" s="459"/>
      <c r="D73" s="459"/>
      <c r="E73" s="459"/>
      <c r="F73" s="459"/>
      <c r="G73" s="146">
        <v>1</v>
      </c>
      <c r="H73" s="163">
        <v>9.33</v>
      </c>
      <c r="I73" s="87">
        <f t="shared" si="2"/>
        <v>9.33</v>
      </c>
    </row>
    <row r="74" spans="1:13" x14ac:dyDescent="0.25">
      <c r="A74" s="83">
        <v>50</v>
      </c>
      <c r="B74" s="458" t="s">
        <v>602</v>
      </c>
      <c r="C74" s="459"/>
      <c r="D74" s="459"/>
      <c r="E74" s="459"/>
      <c r="F74" s="459"/>
      <c r="G74" s="146">
        <v>1</v>
      </c>
      <c r="H74" s="163">
        <v>12.2</v>
      </c>
      <c r="I74" s="87">
        <f t="shared" ref="I74:I120" si="3">H74*G74</f>
        <v>12.2</v>
      </c>
    </row>
    <row r="75" spans="1:13" x14ac:dyDescent="0.25">
      <c r="A75" s="83">
        <v>51</v>
      </c>
      <c r="B75" s="458" t="s">
        <v>603</v>
      </c>
      <c r="C75" s="459"/>
      <c r="D75" s="459"/>
      <c r="E75" s="459"/>
      <c r="F75" s="459"/>
      <c r="G75" s="146">
        <v>1</v>
      </c>
      <c r="H75" s="163">
        <v>13.35</v>
      </c>
      <c r="I75" s="87">
        <f t="shared" ref="I75:I114" si="4">H75*G75</f>
        <v>13.35</v>
      </c>
    </row>
    <row r="76" spans="1:13" x14ac:dyDescent="0.25">
      <c r="A76" s="83">
        <v>52</v>
      </c>
      <c r="B76" s="458" t="s">
        <v>604</v>
      </c>
      <c r="C76" s="459"/>
      <c r="D76" s="459"/>
      <c r="E76" s="459"/>
      <c r="F76" s="459"/>
      <c r="G76" s="146">
        <v>12</v>
      </c>
      <c r="H76" s="163">
        <v>4.28</v>
      </c>
      <c r="I76" s="87">
        <f t="shared" si="4"/>
        <v>51.36</v>
      </c>
    </row>
    <row r="77" spans="1:13" x14ac:dyDescent="0.25">
      <c r="A77" s="83">
        <v>53</v>
      </c>
      <c r="B77" s="458" t="s">
        <v>605</v>
      </c>
      <c r="C77" s="459"/>
      <c r="D77" s="459"/>
      <c r="E77" s="459"/>
      <c r="F77" s="459"/>
      <c r="G77" s="146">
        <v>1</v>
      </c>
      <c r="H77" s="163">
        <v>43.07</v>
      </c>
      <c r="I77" s="87">
        <f t="shared" si="4"/>
        <v>43.07</v>
      </c>
    </row>
    <row r="78" spans="1:13" x14ac:dyDescent="0.25">
      <c r="A78" s="83">
        <v>54</v>
      </c>
      <c r="B78" s="458" t="s">
        <v>606</v>
      </c>
      <c r="C78" s="459"/>
      <c r="D78" s="459"/>
      <c r="E78" s="459"/>
      <c r="F78" s="459"/>
      <c r="G78" s="146">
        <v>20</v>
      </c>
      <c r="H78" s="163">
        <v>0.71</v>
      </c>
      <c r="I78" s="87">
        <f t="shared" si="4"/>
        <v>14.2</v>
      </c>
    </row>
    <row r="79" spans="1:13" x14ac:dyDescent="0.25">
      <c r="A79" s="83">
        <v>55</v>
      </c>
      <c r="B79" s="458" t="s">
        <v>607</v>
      </c>
      <c r="C79" s="459"/>
      <c r="D79" s="459"/>
      <c r="E79" s="459"/>
      <c r="F79" s="459"/>
      <c r="G79" s="146">
        <v>8</v>
      </c>
      <c r="H79" s="163">
        <v>0.8</v>
      </c>
      <c r="I79" s="87">
        <f t="shared" si="4"/>
        <v>6.4</v>
      </c>
    </row>
    <row r="80" spans="1:13" x14ac:dyDescent="0.25">
      <c r="A80" s="83">
        <v>56</v>
      </c>
      <c r="B80" s="458" t="s">
        <v>608</v>
      </c>
      <c r="C80" s="459"/>
      <c r="D80" s="459"/>
      <c r="E80" s="459"/>
      <c r="F80" s="459"/>
      <c r="G80" s="146">
        <v>1</v>
      </c>
      <c r="H80" s="163">
        <v>217.49</v>
      </c>
      <c r="I80" s="87">
        <f t="shared" si="4"/>
        <v>217.49</v>
      </c>
    </row>
    <row r="81" spans="1:9" x14ac:dyDescent="0.25">
      <c r="A81" s="83">
        <v>57</v>
      </c>
      <c r="B81" s="458" t="s">
        <v>609</v>
      </c>
      <c r="C81" s="459"/>
      <c r="D81" s="459"/>
      <c r="E81" s="459"/>
      <c r="F81" s="459"/>
      <c r="G81" s="146">
        <v>1</v>
      </c>
      <c r="H81" s="163">
        <v>38</v>
      </c>
      <c r="I81" s="87">
        <f t="shared" si="4"/>
        <v>38</v>
      </c>
    </row>
    <row r="82" spans="1:9" x14ac:dyDescent="0.25">
      <c r="A82" s="83">
        <v>58</v>
      </c>
      <c r="B82" s="458" t="s">
        <v>610</v>
      </c>
      <c r="C82" s="459"/>
      <c r="D82" s="459"/>
      <c r="E82" s="459"/>
      <c r="F82" s="459"/>
      <c r="G82" s="146">
        <v>1</v>
      </c>
      <c r="H82" s="163">
        <v>300</v>
      </c>
      <c r="I82" s="87">
        <f t="shared" si="4"/>
        <v>300</v>
      </c>
    </row>
    <row r="83" spans="1:9" x14ac:dyDescent="0.25">
      <c r="A83" s="83">
        <v>59</v>
      </c>
      <c r="B83" s="458" t="s">
        <v>611</v>
      </c>
      <c r="C83" s="459"/>
      <c r="D83" s="459"/>
      <c r="E83" s="459"/>
      <c r="F83" s="459"/>
      <c r="G83" s="146">
        <v>4</v>
      </c>
      <c r="H83" s="163">
        <v>80</v>
      </c>
      <c r="I83" s="87">
        <f t="shared" si="4"/>
        <v>320</v>
      </c>
    </row>
    <row r="84" spans="1:9" x14ac:dyDescent="0.25">
      <c r="A84" s="83">
        <v>60</v>
      </c>
      <c r="B84" s="458" t="s">
        <v>578</v>
      </c>
      <c r="C84" s="459"/>
      <c r="D84" s="459"/>
      <c r="E84" s="459"/>
      <c r="F84" s="459"/>
      <c r="G84" s="146">
        <v>1</v>
      </c>
      <c r="H84" s="163">
        <v>841</v>
      </c>
      <c r="I84" s="87">
        <f t="shared" si="4"/>
        <v>841</v>
      </c>
    </row>
    <row r="85" spans="1:9" x14ac:dyDescent="0.25">
      <c r="A85" s="83">
        <v>61</v>
      </c>
      <c r="B85" s="458" t="s">
        <v>612</v>
      </c>
      <c r="C85" s="459"/>
      <c r="D85" s="459"/>
      <c r="E85" s="459"/>
      <c r="F85" s="459"/>
      <c r="G85" s="146">
        <v>50</v>
      </c>
      <c r="H85" s="163">
        <v>278</v>
      </c>
      <c r="I85" s="87">
        <f t="shared" si="4"/>
        <v>13900</v>
      </c>
    </row>
    <row r="86" spans="1:9" x14ac:dyDescent="0.25">
      <c r="A86" s="83">
        <v>62</v>
      </c>
      <c r="B86" s="458" t="s">
        <v>613</v>
      </c>
      <c r="C86" s="459"/>
      <c r="D86" s="459"/>
      <c r="E86" s="459"/>
      <c r="F86" s="459"/>
      <c r="G86" s="146">
        <v>9</v>
      </c>
      <c r="H86" s="163">
        <v>302.44</v>
      </c>
      <c r="I86" s="87">
        <f t="shared" si="4"/>
        <v>2721.96</v>
      </c>
    </row>
    <row r="87" spans="1:9" x14ac:dyDescent="0.25">
      <c r="A87" s="83">
        <v>63</v>
      </c>
      <c r="B87" s="458" t="s">
        <v>614</v>
      </c>
      <c r="C87" s="459"/>
      <c r="D87" s="459"/>
      <c r="E87" s="459"/>
      <c r="F87" s="459"/>
      <c r="G87" s="146">
        <v>2</v>
      </c>
      <c r="H87" s="163">
        <v>140</v>
      </c>
      <c r="I87" s="87">
        <f t="shared" si="4"/>
        <v>280</v>
      </c>
    </row>
    <row r="88" spans="1:9" x14ac:dyDescent="0.25">
      <c r="A88" s="83">
        <v>64</v>
      </c>
      <c r="B88" s="458" t="s">
        <v>615</v>
      </c>
      <c r="C88" s="459"/>
      <c r="D88" s="459"/>
      <c r="E88" s="459"/>
      <c r="F88" s="459"/>
      <c r="G88" s="146">
        <v>4</v>
      </c>
      <c r="H88" s="163">
        <v>9.8000000000000007</v>
      </c>
      <c r="I88" s="87">
        <f t="shared" si="4"/>
        <v>39.200000000000003</v>
      </c>
    </row>
    <row r="89" spans="1:9" x14ac:dyDescent="0.25">
      <c r="A89" s="83">
        <v>65</v>
      </c>
      <c r="B89" s="458" t="s">
        <v>616</v>
      </c>
      <c r="C89" s="459"/>
      <c r="D89" s="459"/>
      <c r="E89" s="459"/>
      <c r="F89" s="459"/>
      <c r="G89" s="146">
        <v>19</v>
      </c>
      <c r="H89" s="163">
        <v>0.69</v>
      </c>
      <c r="I89" s="87">
        <f t="shared" si="4"/>
        <v>13.11</v>
      </c>
    </row>
    <row r="90" spans="1:9" x14ac:dyDescent="0.25">
      <c r="A90" s="83">
        <v>66</v>
      </c>
      <c r="B90" s="458" t="s">
        <v>617</v>
      </c>
      <c r="C90" s="459"/>
      <c r="D90" s="459"/>
      <c r="E90" s="459"/>
      <c r="F90" s="459"/>
      <c r="G90" s="146">
        <v>4</v>
      </c>
      <c r="H90" s="163">
        <v>110</v>
      </c>
      <c r="I90" s="87">
        <f t="shared" si="4"/>
        <v>440</v>
      </c>
    </row>
    <row r="91" spans="1:9" x14ac:dyDescent="0.25">
      <c r="A91" s="83">
        <v>67</v>
      </c>
      <c r="B91" s="458" t="s">
        <v>530</v>
      </c>
      <c r="C91" s="459"/>
      <c r="D91" s="459"/>
      <c r="E91" s="459"/>
      <c r="F91" s="459"/>
      <c r="G91" s="146">
        <v>1</v>
      </c>
      <c r="H91" s="163">
        <v>91.99</v>
      </c>
      <c r="I91" s="87">
        <f t="shared" si="4"/>
        <v>91.99</v>
      </c>
    </row>
    <row r="92" spans="1:9" x14ac:dyDescent="0.25">
      <c r="A92" s="83">
        <v>68</v>
      </c>
      <c r="B92" s="458" t="s">
        <v>618</v>
      </c>
      <c r="C92" s="459"/>
      <c r="D92" s="459"/>
      <c r="E92" s="459"/>
      <c r="F92" s="459"/>
      <c r="G92" s="146">
        <v>1</v>
      </c>
      <c r="H92" s="163">
        <v>170.75</v>
      </c>
      <c r="I92" s="87">
        <f t="shared" si="4"/>
        <v>170.75</v>
      </c>
    </row>
    <row r="93" spans="1:9" x14ac:dyDescent="0.25">
      <c r="A93" s="83">
        <v>69</v>
      </c>
      <c r="B93" s="458" t="s">
        <v>619</v>
      </c>
      <c r="C93" s="459"/>
      <c r="D93" s="459"/>
      <c r="E93" s="459"/>
      <c r="F93" s="459"/>
      <c r="G93" s="146">
        <v>1</v>
      </c>
      <c r="H93" s="163">
        <v>306.89999999999998</v>
      </c>
      <c r="I93" s="87">
        <f t="shared" si="4"/>
        <v>306.89999999999998</v>
      </c>
    </row>
    <row r="94" spans="1:9" x14ac:dyDescent="0.25">
      <c r="A94" s="83">
        <v>70</v>
      </c>
      <c r="B94" s="458" t="s">
        <v>620</v>
      </c>
      <c r="C94" s="459"/>
      <c r="D94" s="459"/>
      <c r="E94" s="459"/>
      <c r="F94" s="459"/>
      <c r="G94" s="146">
        <v>10</v>
      </c>
      <c r="H94" s="163">
        <v>12.84</v>
      </c>
      <c r="I94" s="87">
        <f t="shared" si="4"/>
        <v>128.4</v>
      </c>
    </row>
    <row r="95" spans="1:9" x14ac:dyDescent="0.25">
      <c r="A95" s="83">
        <v>71</v>
      </c>
      <c r="B95" s="458" t="s">
        <v>621</v>
      </c>
      <c r="C95" s="459"/>
      <c r="D95" s="459"/>
      <c r="E95" s="459"/>
      <c r="F95" s="459"/>
      <c r="G95" s="146">
        <v>10</v>
      </c>
      <c r="H95" s="163">
        <v>14.06</v>
      </c>
      <c r="I95" s="87">
        <f t="shared" si="4"/>
        <v>140.6</v>
      </c>
    </row>
    <row r="96" spans="1:9" x14ac:dyDescent="0.25">
      <c r="A96" s="83">
        <v>72</v>
      </c>
      <c r="B96" s="458" t="s">
        <v>622</v>
      </c>
      <c r="C96" s="459"/>
      <c r="D96" s="459"/>
      <c r="E96" s="459"/>
      <c r="F96" s="459"/>
      <c r="G96" s="146">
        <v>10</v>
      </c>
      <c r="H96" s="163">
        <v>119.58</v>
      </c>
      <c r="I96" s="87">
        <f t="shared" si="4"/>
        <v>1195.8</v>
      </c>
    </row>
    <row r="97" spans="1:9" x14ac:dyDescent="0.25">
      <c r="A97" s="83">
        <v>73</v>
      </c>
      <c r="B97" s="458" t="s">
        <v>623</v>
      </c>
      <c r="C97" s="459"/>
      <c r="D97" s="459"/>
      <c r="E97" s="459"/>
      <c r="F97" s="459"/>
      <c r="G97" s="146">
        <v>1</v>
      </c>
      <c r="H97" s="163">
        <v>7200</v>
      </c>
      <c r="I97" s="87">
        <f t="shared" si="4"/>
        <v>7200</v>
      </c>
    </row>
    <row r="98" spans="1:9" x14ac:dyDescent="0.25">
      <c r="A98" s="83">
        <v>74</v>
      </c>
      <c r="B98" s="458" t="s">
        <v>624</v>
      </c>
      <c r="C98" s="459"/>
      <c r="D98" s="459"/>
      <c r="E98" s="459"/>
      <c r="F98" s="459"/>
      <c r="G98" s="146">
        <v>3</v>
      </c>
      <c r="H98" s="163">
        <v>7.65</v>
      </c>
      <c r="I98" s="87">
        <f t="shared" si="4"/>
        <v>22.950000000000003</v>
      </c>
    </row>
    <row r="99" spans="1:9" x14ac:dyDescent="0.25">
      <c r="A99" s="83">
        <v>75</v>
      </c>
      <c r="B99" s="458" t="s">
        <v>625</v>
      </c>
      <c r="C99" s="459"/>
      <c r="D99" s="459"/>
      <c r="E99" s="459"/>
      <c r="F99" s="459"/>
      <c r="G99" s="146">
        <v>1</v>
      </c>
      <c r="H99" s="163">
        <v>14.83</v>
      </c>
      <c r="I99" s="87">
        <f t="shared" si="4"/>
        <v>14.83</v>
      </c>
    </row>
    <row r="100" spans="1:9" x14ac:dyDescent="0.25">
      <c r="A100" s="83">
        <v>76</v>
      </c>
      <c r="B100" s="458" t="s">
        <v>626</v>
      </c>
      <c r="C100" s="459"/>
      <c r="D100" s="459"/>
      <c r="E100" s="459"/>
      <c r="F100" s="459"/>
      <c r="G100" s="146">
        <v>1</v>
      </c>
      <c r="H100" s="163">
        <v>341.44</v>
      </c>
      <c r="I100" s="87">
        <f t="shared" si="4"/>
        <v>341.44</v>
      </c>
    </row>
    <row r="101" spans="1:9" x14ac:dyDescent="0.25">
      <c r="A101" s="83">
        <v>77</v>
      </c>
      <c r="B101" s="458" t="s">
        <v>627</v>
      </c>
      <c r="C101" s="459"/>
      <c r="D101" s="459"/>
      <c r="E101" s="459"/>
      <c r="F101" s="459"/>
      <c r="G101" s="146">
        <v>1</v>
      </c>
      <c r="H101" s="163">
        <v>135</v>
      </c>
      <c r="I101" s="87">
        <f t="shared" si="4"/>
        <v>135</v>
      </c>
    </row>
    <row r="102" spans="1:9" x14ac:dyDescent="0.25">
      <c r="A102" s="83">
        <v>78</v>
      </c>
      <c r="B102" s="458" t="s">
        <v>628</v>
      </c>
      <c r="C102" s="459"/>
      <c r="D102" s="459"/>
      <c r="E102" s="459"/>
      <c r="F102" s="459"/>
      <c r="G102" s="146">
        <v>1</v>
      </c>
      <c r="H102" s="163">
        <v>1500</v>
      </c>
      <c r="I102" s="87">
        <f t="shared" si="4"/>
        <v>1500</v>
      </c>
    </row>
    <row r="103" spans="1:9" x14ac:dyDescent="0.25">
      <c r="A103" s="83">
        <v>79</v>
      </c>
      <c r="B103" s="458" t="s">
        <v>629</v>
      </c>
      <c r="C103" s="459"/>
      <c r="D103" s="459"/>
      <c r="E103" s="459"/>
      <c r="F103" s="459"/>
      <c r="G103" s="146">
        <v>1</v>
      </c>
      <c r="H103" s="163">
        <v>8800</v>
      </c>
      <c r="I103" s="87">
        <f t="shared" si="4"/>
        <v>8800</v>
      </c>
    </row>
    <row r="104" spans="1:9" x14ac:dyDescent="0.25">
      <c r="A104" s="83">
        <v>80</v>
      </c>
      <c r="B104" s="458" t="s">
        <v>630</v>
      </c>
      <c r="C104" s="459"/>
      <c r="D104" s="459"/>
      <c r="E104" s="459"/>
      <c r="F104" s="459"/>
      <c r="G104" s="146">
        <v>1</v>
      </c>
      <c r="H104" s="163">
        <v>60.87</v>
      </c>
      <c r="I104" s="87">
        <f t="shared" si="4"/>
        <v>60.87</v>
      </c>
    </row>
    <row r="105" spans="1:9" x14ac:dyDescent="0.25">
      <c r="A105" s="83">
        <v>81</v>
      </c>
      <c r="B105" s="458" t="s">
        <v>631</v>
      </c>
      <c r="C105" s="459"/>
      <c r="D105" s="459"/>
      <c r="E105" s="459"/>
      <c r="F105" s="459"/>
      <c r="G105" s="146">
        <v>1</v>
      </c>
      <c r="H105" s="163">
        <v>368</v>
      </c>
      <c r="I105" s="87">
        <f t="shared" si="4"/>
        <v>368</v>
      </c>
    </row>
    <row r="106" spans="1:9" x14ac:dyDescent="0.25">
      <c r="A106" s="83">
        <v>82</v>
      </c>
      <c r="B106" s="458" t="s">
        <v>632</v>
      </c>
      <c r="C106" s="459"/>
      <c r="D106" s="459"/>
      <c r="E106" s="459"/>
      <c r="F106" s="459"/>
      <c r="G106" s="146">
        <v>1</v>
      </c>
      <c r="H106" s="163">
        <v>523.09</v>
      </c>
      <c r="I106" s="87">
        <f t="shared" si="4"/>
        <v>523.09</v>
      </c>
    </row>
    <row r="107" spans="1:9" x14ac:dyDescent="0.25">
      <c r="A107" s="83">
        <v>83</v>
      </c>
      <c r="B107" s="458" t="s">
        <v>632</v>
      </c>
      <c r="C107" s="459"/>
      <c r="D107" s="459"/>
      <c r="E107" s="459"/>
      <c r="F107" s="459"/>
      <c r="G107" s="146">
        <v>1</v>
      </c>
      <c r="H107" s="163">
        <v>561.54999999999995</v>
      </c>
      <c r="I107" s="87">
        <f t="shared" si="4"/>
        <v>561.54999999999995</v>
      </c>
    </row>
    <row r="108" spans="1:9" x14ac:dyDescent="0.25">
      <c r="A108" s="83">
        <v>84</v>
      </c>
      <c r="B108" s="458" t="s">
        <v>633</v>
      </c>
      <c r="C108" s="459"/>
      <c r="D108" s="459"/>
      <c r="E108" s="459"/>
      <c r="F108" s="459"/>
      <c r="G108" s="146">
        <v>2</v>
      </c>
      <c r="H108" s="163">
        <v>91.43</v>
      </c>
      <c r="I108" s="87">
        <f t="shared" si="4"/>
        <v>182.86</v>
      </c>
    </row>
    <row r="109" spans="1:9" x14ac:dyDescent="0.25">
      <c r="A109" s="83">
        <v>85</v>
      </c>
      <c r="B109" s="458" t="s">
        <v>634</v>
      </c>
      <c r="C109" s="459"/>
      <c r="D109" s="459"/>
      <c r="E109" s="459"/>
      <c r="F109" s="459"/>
      <c r="G109" s="146">
        <v>2</v>
      </c>
      <c r="H109" s="163">
        <v>14.83</v>
      </c>
      <c r="I109" s="87">
        <f t="shared" si="4"/>
        <v>29.66</v>
      </c>
    </row>
    <row r="110" spans="1:9" x14ac:dyDescent="0.25">
      <c r="A110" s="83">
        <v>86</v>
      </c>
      <c r="B110" s="458" t="s">
        <v>635</v>
      </c>
      <c r="C110" s="459"/>
      <c r="D110" s="459"/>
      <c r="E110" s="459"/>
      <c r="F110" s="459"/>
      <c r="G110" s="146">
        <v>3</v>
      </c>
      <c r="H110" s="163">
        <v>53.14</v>
      </c>
      <c r="I110" s="87">
        <f t="shared" si="4"/>
        <v>159.42000000000002</v>
      </c>
    </row>
    <row r="111" spans="1:9" x14ac:dyDescent="0.25">
      <c r="A111" s="83">
        <v>87</v>
      </c>
      <c r="B111" s="458" t="s">
        <v>636</v>
      </c>
      <c r="C111" s="459"/>
      <c r="D111" s="459"/>
      <c r="E111" s="459"/>
      <c r="F111" s="459"/>
      <c r="G111" s="146">
        <v>3</v>
      </c>
      <c r="H111" s="163">
        <v>37.799999999999997</v>
      </c>
      <c r="I111" s="87">
        <f t="shared" si="4"/>
        <v>113.39999999999999</v>
      </c>
    </row>
    <row r="112" spans="1:9" x14ac:dyDescent="0.25">
      <c r="A112" s="83">
        <v>88</v>
      </c>
      <c r="B112" s="458" t="s">
        <v>637</v>
      </c>
      <c r="C112" s="459"/>
      <c r="D112" s="459"/>
      <c r="E112" s="459"/>
      <c r="F112" s="459"/>
      <c r="G112" s="146">
        <v>1</v>
      </c>
      <c r="H112" s="163">
        <v>89</v>
      </c>
      <c r="I112" s="87">
        <f t="shared" si="4"/>
        <v>89</v>
      </c>
    </row>
    <row r="113" spans="1:12" x14ac:dyDescent="0.25">
      <c r="A113" s="83">
        <v>89</v>
      </c>
      <c r="B113" s="458" t="s">
        <v>638</v>
      </c>
      <c r="C113" s="459"/>
      <c r="D113" s="459"/>
      <c r="E113" s="459"/>
      <c r="F113" s="459"/>
      <c r="G113" s="146">
        <v>1</v>
      </c>
      <c r="H113" s="163">
        <v>127.37</v>
      </c>
      <c r="I113" s="87">
        <f t="shared" si="4"/>
        <v>127.37</v>
      </c>
    </row>
    <row r="114" spans="1:12" x14ac:dyDescent="0.25">
      <c r="A114" s="83">
        <v>90</v>
      </c>
      <c r="B114" s="458" t="s">
        <v>639</v>
      </c>
      <c r="C114" s="459"/>
      <c r="D114" s="459"/>
      <c r="E114" s="459"/>
      <c r="F114" s="459"/>
      <c r="G114" s="146">
        <v>2</v>
      </c>
      <c r="H114" s="163">
        <v>16.7</v>
      </c>
      <c r="I114" s="87">
        <f t="shared" si="4"/>
        <v>33.4</v>
      </c>
    </row>
    <row r="115" spans="1:12" x14ac:dyDescent="0.25">
      <c r="A115" s="83">
        <v>91</v>
      </c>
      <c r="B115" s="458" t="s">
        <v>573</v>
      </c>
      <c r="C115" s="459"/>
      <c r="D115" s="459"/>
      <c r="E115" s="459"/>
      <c r="F115" s="459"/>
      <c r="G115" s="146">
        <v>2</v>
      </c>
      <c r="H115" s="163">
        <v>2.88</v>
      </c>
      <c r="I115" s="87">
        <f t="shared" si="3"/>
        <v>5.76</v>
      </c>
    </row>
    <row r="116" spans="1:12" x14ac:dyDescent="0.25">
      <c r="A116" s="83">
        <v>92</v>
      </c>
      <c r="B116" s="458" t="s">
        <v>640</v>
      </c>
      <c r="C116" s="459"/>
      <c r="D116" s="459"/>
      <c r="E116" s="459"/>
      <c r="F116" s="459"/>
      <c r="G116" s="146">
        <v>2</v>
      </c>
      <c r="H116" s="163">
        <v>8.5</v>
      </c>
      <c r="I116" s="87">
        <f t="shared" ref="I116:I119" si="5">H116*G116</f>
        <v>17</v>
      </c>
    </row>
    <row r="117" spans="1:12" x14ac:dyDescent="0.25">
      <c r="A117" s="83">
        <v>93</v>
      </c>
      <c r="B117" s="458" t="s">
        <v>573</v>
      </c>
      <c r="C117" s="459"/>
      <c r="D117" s="459"/>
      <c r="E117" s="459"/>
      <c r="F117" s="459"/>
      <c r="G117" s="146">
        <v>2</v>
      </c>
      <c r="H117" s="163">
        <v>1.8</v>
      </c>
      <c r="I117" s="87">
        <f t="shared" si="5"/>
        <v>3.6</v>
      </c>
    </row>
    <row r="118" spans="1:12" x14ac:dyDescent="0.25">
      <c r="A118" s="83">
        <v>94</v>
      </c>
      <c r="B118" s="458" t="s">
        <v>641</v>
      </c>
      <c r="C118" s="459"/>
      <c r="D118" s="459"/>
      <c r="E118" s="459"/>
      <c r="F118" s="459"/>
      <c r="G118" s="146">
        <v>1</v>
      </c>
      <c r="H118" s="163">
        <v>16</v>
      </c>
      <c r="I118" s="87">
        <f t="shared" si="5"/>
        <v>16</v>
      </c>
    </row>
    <row r="119" spans="1:12" x14ac:dyDescent="0.25">
      <c r="A119" s="83">
        <v>95</v>
      </c>
      <c r="B119" s="458" t="s">
        <v>642</v>
      </c>
      <c r="C119" s="459"/>
      <c r="D119" s="459"/>
      <c r="E119" s="459"/>
      <c r="F119" s="459"/>
      <c r="G119" s="146">
        <v>12</v>
      </c>
      <c r="H119" s="163">
        <v>28.707899999999999</v>
      </c>
      <c r="I119" s="87">
        <f t="shared" si="5"/>
        <v>344.4948</v>
      </c>
    </row>
    <row r="120" spans="1:12" x14ac:dyDescent="0.25">
      <c r="A120" s="83">
        <v>96</v>
      </c>
      <c r="B120" s="458" t="s">
        <v>643</v>
      </c>
      <c r="C120" s="459"/>
      <c r="D120" s="459"/>
      <c r="E120" s="459"/>
      <c r="F120" s="459"/>
      <c r="G120" s="146">
        <v>1</v>
      </c>
      <c r="H120" s="163">
        <v>356.4</v>
      </c>
      <c r="I120" s="87">
        <f t="shared" si="3"/>
        <v>356.4</v>
      </c>
    </row>
    <row r="121" spans="1:12" x14ac:dyDescent="0.25">
      <c r="A121" s="83"/>
      <c r="B121" s="458"/>
      <c r="C121" s="459"/>
      <c r="D121" s="459"/>
      <c r="E121" s="459"/>
      <c r="F121" s="459"/>
      <c r="G121" s="146"/>
      <c r="H121" s="147"/>
      <c r="I121" s="87"/>
      <c r="L121" s="88"/>
    </row>
    <row r="122" spans="1:12" x14ac:dyDescent="0.25">
      <c r="A122" s="455" t="s">
        <v>229</v>
      </c>
      <c r="B122" s="423"/>
      <c r="C122" s="423"/>
      <c r="D122" s="423"/>
      <c r="E122" s="423"/>
      <c r="F122" s="423"/>
      <c r="G122" s="423"/>
      <c r="H122" s="424"/>
      <c r="I122" s="141">
        <f>SUM(I25:I121)</f>
        <v>133688.20839999997</v>
      </c>
      <c r="L122" s="88"/>
    </row>
    <row r="123" spans="1:12" x14ac:dyDescent="0.25">
      <c r="A123" s="422" t="s">
        <v>230</v>
      </c>
      <c r="B123" s="423"/>
      <c r="C123" s="423"/>
      <c r="D123" s="423"/>
      <c r="E123" s="423"/>
      <c r="F123" s="423"/>
      <c r="G123" s="423"/>
      <c r="H123" s="424"/>
      <c r="I123" s="142">
        <f>ROUND((I122*0.15),2)</f>
        <v>20053.23</v>
      </c>
      <c r="L123" s="88"/>
    </row>
    <row r="124" spans="1:12" x14ac:dyDescent="0.25">
      <c r="A124" s="422" t="s">
        <v>231</v>
      </c>
      <c r="B124" s="423"/>
      <c r="C124" s="423"/>
      <c r="D124" s="423"/>
      <c r="E124" s="423"/>
      <c r="F124" s="423"/>
      <c r="G124" s="423"/>
      <c r="H124" s="424"/>
      <c r="I124" s="130">
        <f>I122+I123</f>
        <v>153741.43839999998</v>
      </c>
    </row>
    <row r="125" spans="1:12" x14ac:dyDescent="0.25">
      <c r="A125" s="401" t="s">
        <v>163</v>
      </c>
      <c r="B125" s="402"/>
      <c r="C125" s="402"/>
      <c r="D125" s="402"/>
      <c r="E125" s="402"/>
      <c r="F125" s="402"/>
      <c r="G125" s="402"/>
      <c r="H125" s="402"/>
      <c r="I125" s="403"/>
    </row>
    <row r="126" spans="1:12" x14ac:dyDescent="0.25">
      <c r="A126" s="78" t="s">
        <v>164</v>
      </c>
      <c r="B126" s="404" t="s">
        <v>165</v>
      </c>
      <c r="C126" s="405"/>
      <c r="D126" s="406"/>
      <c r="E126" s="404" t="s">
        <v>147</v>
      </c>
      <c r="F126" s="406"/>
      <c r="G126" s="80" t="s">
        <v>149</v>
      </c>
      <c r="H126" s="81" t="s">
        <v>150</v>
      </c>
      <c r="I126" s="82" t="s">
        <v>151</v>
      </c>
    </row>
    <row r="127" spans="1:12" x14ac:dyDescent="0.25">
      <c r="A127" s="83">
        <v>1</v>
      </c>
      <c r="B127" s="425" t="s">
        <v>166</v>
      </c>
      <c r="C127" s="426"/>
      <c r="D127" s="427"/>
      <c r="E127" s="410" t="s">
        <v>167</v>
      </c>
      <c r="F127" s="411"/>
      <c r="G127" s="115"/>
      <c r="H127" s="113">
        <v>450</v>
      </c>
      <c r="I127" s="90">
        <f>SUM(G127*H127)</f>
        <v>0</v>
      </c>
    </row>
    <row r="128" spans="1:12" x14ac:dyDescent="0.25">
      <c r="A128" s="83">
        <v>2</v>
      </c>
      <c r="B128" s="395" t="s">
        <v>168</v>
      </c>
      <c r="C128" s="396"/>
      <c r="D128" s="397"/>
      <c r="E128" s="420" t="s">
        <v>167</v>
      </c>
      <c r="F128" s="421"/>
      <c r="G128" s="84"/>
      <c r="H128" s="114">
        <v>350</v>
      </c>
      <c r="I128" s="87">
        <f t="shared" ref="I128:I132" si="6">SUM(G128*H128)</f>
        <v>0</v>
      </c>
    </row>
    <row r="129" spans="1:12" x14ac:dyDescent="0.25">
      <c r="A129" s="83">
        <v>3</v>
      </c>
      <c r="B129" s="395" t="s">
        <v>169</v>
      </c>
      <c r="C129" s="396"/>
      <c r="D129" s="397"/>
      <c r="E129" s="420" t="s">
        <v>167</v>
      </c>
      <c r="F129" s="421"/>
      <c r="G129" s="84">
        <v>151.5</v>
      </c>
      <c r="H129" s="114">
        <v>300</v>
      </c>
      <c r="I129" s="87">
        <f t="shared" si="6"/>
        <v>45450</v>
      </c>
    </row>
    <row r="130" spans="1:12" x14ac:dyDescent="0.25">
      <c r="A130" s="83">
        <v>4</v>
      </c>
      <c r="B130" s="395" t="s">
        <v>170</v>
      </c>
      <c r="C130" s="396"/>
      <c r="D130" s="397"/>
      <c r="E130" s="420" t="s">
        <v>167</v>
      </c>
      <c r="F130" s="421"/>
      <c r="G130" s="84"/>
      <c r="H130" s="114">
        <v>200</v>
      </c>
      <c r="I130" s="87">
        <f t="shared" si="6"/>
        <v>0</v>
      </c>
    </row>
    <row r="131" spans="1:12" x14ac:dyDescent="0.25">
      <c r="A131" s="83">
        <v>5</v>
      </c>
      <c r="B131" s="395" t="s">
        <v>171</v>
      </c>
      <c r="C131" s="396"/>
      <c r="D131" s="397"/>
      <c r="E131" s="420" t="s">
        <v>167</v>
      </c>
      <c r="F131" s="421"/>
      <c r="G131" s="84">
        <v>151.5</v>
      </c>
      <c r="H131" s="116">
        <v>200</v>
      </c>
      <c r="I131" s="87">
        <f t="shared" si="6"/>
        <v>30300</v>
      </c>
    </row>
    <row r="132" spans="1:12" x14ac:dyDescent="0.25">
      <c r="A132" s="83">
        <v>6</v>
      </c>
      <c r="B132" s="395" t="s">
        <v>394</v>
      </c>
      <c r="C132" s="396"/>
      <c r="D132" s="397"/>
      <c r="E132" s="420" t="s">
        <v>167</v>
      </c>
      <c r="F132" s="421"/>
      <c r="G132" s="84">
        <v>61.5</v>
      </c>
      <c r="H132" s="116">
        <v>140</v>
      </c>
      <c r="I132" s="87">
        <f t="shared" si="6"/>
        <v>8610</v>
      </c>
    </row>
    <row r="133" spans="1:12" x14ac:dyDescent="0.25">
      <c r="A133" s="83"/>
      <c r="B133" s="395"/>
      <c r="C133" s="396"/>
      <c r="D133" s="397"/>
      <c r="E133" s="91"/>
      <c r="F133" s="58"/>
      <c r="G133" s="58"/>
      <c r="H133" s="74"/>
      <c r="I133" s="87"/>
    </row>
    <row r="134" spans="1:12" x14ac:dyDescent="0.25">
      <c r="A134" s="72"/>
      <c r="B134" s="395"/>
      <c r="C134" s="396"/>
      <c r="D134" s="397"/>
      <c r="F134" s="58"/>
      <c r="G134" s="58"/>
      <c r="H134" s="74"/>
      <c r="I134" s="87"/>
    </row>
    <row r="135" spans="1:12" x14ac:dyDescent="0.25">
      <c r="A135" s="92"/>
      <c r="B135" s="398"/>
      <c r="C135" s="399"/>
      <c r="D135" s="400"/>
      <c r="E135" s="60"/>
      <c r="F135" s="61"/>
      <c r="G135" s="58"/>
      <c r="H135" s="76"/>
      <c r="I135" s="87"/>
    </row>
    <row r="136" spans="1:12" x14ac:dyDescent="0.25">
      <c r="A136" s="422" t="s">
        <v>173</v>
      </c>
      <c r="B136" s="423"/>
      <c r="C136" s="423"/>
      <c r="D136" s="423"/>
      <c r="E136" s="423"/>
      <c r="F136" s="423"/>
      <c r="G136" s="423"/>
      <c r="H136" s="424"/>
      <c r="I136" s="98">
        <f>SUM(I127:I135)</f>
        <v>84360</v>
      </c>
    </row>
    <row r="137" spans="1:12" x14ac:dyDescent="0.25">
      <c r="A137" s="401" t="s">
        <v>174</v>
      </c>
      <c r="B137" s="402"/>
      <c r="C137" s="402"/>
      <c r="D137" s="402"/>
      <c r="E137" s="402"/>
      <c r="F137" s="402"/>
      <c r="G137" s="402"/>
      <c r="H137" s="402"/>
      <c r="I137" s="403"/>
    </row>
    <row r="138" spans="1:12" x14ac:dyDescent="0.25">
      <c r="A138" s="78" t="s">
        <v>175</v>
      </c>
      <c r="B138" s="404" t="s">
        <v>176</v>
      </c>
      <c r="C138" s="405"/>
      <c r="D138" s="406"/>
      <c r="E138" s="404" t="s">
        <v>177</v>
      </c>
      <c r="F138" s="406"/>
      <c r="G138" s="94" t="s">
        <v>178</v>
      </c>
      <c r="H138" s="94" t="s">
        <v>150</v>
      </c>
      <c r="I138" s="95" t="s">
        <v>151</v>
      </c>
    </row>
    <row r="139" spans="1:12" x14ac:dyDescent="0.25">
      <c r="A139" s="83">
        <v>1</v>
      </c>
      <c r="B139" s="407" t="s">
        <v>644</v>
      </c>
      <c r="C139" s="408"/>
      <c r="D139" s="409"/>
      <c r="E139" s="420">
        <v>18</v>
      </c>
      <c r="F139" s="421"/>
      <c r="G139" s="153">
        <v>374.4</v>
      </c>
      <c r="H139" s="96">
        <v>5</v>
      </c>
      <c r="I139" s="167">
        <f>H139*G139</f>
        <v>1872</v>
      </c>
    </row>
    <row r="140" spans="1:12" x14ac:dyDescent="0.25">
      <c r="A140" s="97"/>
      <c r="B140" s="412"/>
      <c r="C140" s="413"/>
      <c r="D140" s="414"/>
      <c r="E140" s="415"/>
      <c r="F140" s="416"/>
      <c r="G140" s="84"/>
      <c r="H140" s="96"/>
      <c r="I140" s="167"/>
    </row>
    <row r="141" spans="1:12" x14ac:dyDescent="0.25">
      <c r="A141" s="422" t="s">
        <v>181</v>
      </c>
      <c r="B141" s="423"/>
      <c r="C141" s="423"/>
      <c r="D141" s="423"/>
      <c r="E141" s="423"/>
      <c r="F141" s="423"/>
      <c r="G141" s="423"/>
      <c r="H141" s="424"/>
      <c r="I141" s="98">
        <f>SUM(I139:I140)</f>
        <v>1872</v>
      </c>
    </row>
    <row r="142" spans="1:12" x14ac:dyDescent="0.25">
      <c r="A142" s="99"/>
      <c r="B142" s="100"/>
      <c r="C142" s="100"/>
      <c r="D142" s="100"/>
      <c r="E142" s="100"/>
      <c r="F142" s="101"/>
      <c r="G142" s="102"/>
      <c r="H142" s="102"/>
      <c r="I142" s="103"/>
      <c r="L142" s="55"/>
    </row>
    <row r="143" spans="1:12" x14ac:dyDescent="0.25">
      <c r="A143" s="390"/>
      <c r="B143" s="391"/>
      <c r="C143" s="391"/>
      <c r="D143" s="391"/>
      <c r="E143" s="391"/>
      <c r="F143" s="104"/>
      <c r="G143" s="394" t="s">
        <v>182</v>
      </c>
      <c r="H143" s="391"/>
      <c r="I143" s="105">
        <f>I141+I136+I124+I22</f>
        <v>239973.43839999998</v>
      </c>
    </row>
    <row r="144" spans="1:12" x14ac:dyDescent="0.25">
      <c r="A144" s="390"/>
      <c r="B144" s="391"/>
      <c r="C144" s="391"/>
      <c r="D144" s="391"/>
      <c r="E144" s="391"/>
      <c r="F144" s="58"/>
      <c r="G144" s="106"/>
      <c r="H144" s="107"/>
      <c r="I144" s="108"/>
    </row>
    <row r="145" spans="1:9" ht="15.75" thickBot="1" x14ac:dyDescent="0.3">
      <c r="A145" s="390"/>
      <c r="B145" s="391"/>
      <c r="C145" s="391"/>
      <c r="D145" s="391"/>
      <c r="E145" s="391"/>
      <c r="F145" s="58"/>
      <c r="G145" s="444" t="s">
        <v>183</v>
      </c>
      <c r="H145" s="445"/>
      <c r="I145" s="117">
        <f>I143+I144</f>
        <v>239973.43839999998</v>
      </c>
    </row>
    <row r="146" spans="1:9" ht="16.5" thickTop="1" thickBot="1" x14ac:dyDescent="0.3">
      <c r="A146" s="109"/>
      <c r="B146" s="110"/>
      <c r="C146" s="392"/>
      <c r="D146" s="393"/>
      <c r="E146" s="393"/>
      <c r="F146" s="393"/>
      <c r="G146" s="111"/>
      <c r="H146" s="111"/>
      <c r="I146" s="112"/>
    </row>
    <row r="148" spans="1:9" x14ac:dyDescent="0.25">
      <c r="A148" s="55"/>
      <c r="B148" s="55"/>
    </row>
  </sheetData>
  <mergeCells count="159">
    <mergeCell ref="B119:F119"/>
    <mergeCell ref="B111:F111"/>
    <mergeCell ref="B112:F112"/>
    <mergeCell ref="B113:F113"/>
    <mergeCell ref="B114:F114"/>
    <mergeCell ref="B116:F116"/>
    <mergeCell ref="B106:F106"/>
    <mergeCell ref="B107:F107"/>
    <mergeCell ref="B108:F108"/>
    <mergeCell ref="B109:F109"/>
    <mergeCell ref="B110:F110"/>
    <mergeCell ref="B104:F104"/>
    <mergeCell ref="B105:F105"/>
    <mergeCell ref="B96:F96"/>
    <mergeCell ref="B97:F97"/>
    <mergeCell ref="B98:F98"/>
    <mergeCell ref="B99:F99"/>
    <mergeCell ref="B100:F100"/>
    <mergeCell ref="B117:F117"/>
    <mergeCell ref="B118:F118"/>
    <mergeCell ref="B95:F95"/>
    <mergeCell ref="B86:F86"/>
    <mergeCell ref="B87:F87"/>
    <mergeCell ref="B88:F88"/>
    <mergeCell ref="B89:F89"/>
    <mergeCell ref="B90:F90"/>
    <mergeCell ref="B101:F101"/>
    <mergeCell ref="B102:F102"/>
    <mergeCell ref="B103:F103"/>
    <mergeCell ref="B76:F76"/>
    <mergeCell ref="B77:F77"/>
    <mergeCell ref="B78:F78"/>
    <mergeCell ref="B79:F79"/>
    <mergeCell ref="B80:F80"/>
    <mergeCell ref="B91:F91"/>
    <mergeCell ref="B92:F92"/>
    <mergeCell ref="B93:F93"/>
    <mergeCell ref="B94:F94"/>
    <mergeCell ref="F11:G11"/>
    <mergeCell ref="H11:I11"/>
    <mergeCell ref="B42:F42"/>
    <mergeCell ref="B43:F43"/>
    <mergeCell ref="B44:F44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121:F121"/>
    <mergeCell ref="B34:F34"/>
    <mergeCell ref="B35:F35"/>
    <mergeCell ref="B36:F36"/>
    <mergeCell ref="B37:F37"/>
    <mergeCell ref="B38:F38"/>
    <mergeCell ref="B39:F39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B40:F40"/>
    <mergeCell ref="B41:F41"/>
    <mergeCell ref="B74:F74"/>
    <mergeCell ref="B115:F115"/>
    <mergeCell ref="B120:F120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A122:H122"/>
    <mergeCell ref="A123:H123"/>
    <mergeCell ref="A124:H124"/>
    <mergeCell ref="A125:I125"/>
    <mergeCell ref="B126:D126"/>
    <mergeCell ref="E126:F126"/>
    <mergeCell ref="B127:D127"/>
    <mergeCell ref="E127:F127"/>
    <mergeCell ref="B70:F70"/>
    <mergeCell ref="B71:F71"/>
    <mergeCell ref="B72:F72"/>
    <mergeCell ref="B73:F73"/>
    <mergeCell ref="B75:F75"/>
    <mergeCell ref="B65:F65"/>
    <mergeCell ref="B66:F66"/>
    <mergeCell ref="B67:F67"/>
    <mergeCell ref="B68:F68"/>
    <mergeCell ref="B69:F69"/>
    <mergeCell ref="B81:F81"/>
    <mergeCell ref="B82:F82"/>
    <mergeCell ref="B83:F83"/>
    <mergeCell ref="B84:F84"/>
    <mergeCell ref="B85:F85"/>
    <mergeCell ref="B128:D128"/>
    <mergeCell ref="E128:F128"/>
    <mergeCell ref="B129:D129"/>
    <mergeCell ref="E129:F129"/>
    <mergeCell ref="B138:D138"/>
    <mergeCell ref="E138:F138"/>
    <mergeCell ref="B130:D130"/>
    <mergeCell ref="E130:F130"/>
    <mergeCell ref="B131:D131"/>
    <mergeCell ref="E131:F131"/>
    <mergeCell ref="B132:D132"/>
    <mergeCell ref="E132:F132"/>
    <mergeCell ref="B133:D133"/>
    <mergeCell ref="B134:D134"/>
    <mergeCell ref="B135:D135"/>
    <mergeCell ref="A136:H136"/>
    <mergeCell ref="A137:I137"/>
    <mergeCell ref="C146:F146"/>
    <mergeCell ref="B139:D139"/>
    <mergeCell ref="E139:F139"/>
    <mergeCell ref="B140:D140"/>
    <mergeCell ref="E140:F140"/>
    <mergeCell ref="A141:H141"/>
    <mergeCell ref="A143:B143"/>
    <mergeCell ref="C143:E143"/>
    <mergeCell ref="G143:H143"/>
    <mergeCell ref="A144:B144"/>
    <mergeCell ref="C144:E144"/>
    <mergeCell ref="A145:B145"/>
    <mergeCell ref="C145:E145"/>
    <mergeCell ref="G145:H145"/>
  </mergeCells>
  <pageMargins left="0.70866141732283472" right="0.70866141732283472" top="0.74803149606299213" bottom="0.74803149606299213" header="0.31496062992125984" footer="0.31496062992125984"/>
  <pageSetup paperSize="9" scale="35" fitToWidth="2" fitToHeight="0" orientation="portrait" r:id="rId1"/>
  <drawing r:id="rId2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R72"/>
  <sheetViews>
    <sheetView topLeftCell="A13" workbookViewId="0">
      <selection activeCell="A43" sqref="A43:I7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9.140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 t="e">
        <f>#REF!</f>
        <v>#REF!</v>
      </c>
      <c r="I9" s="442"/>
    </row>
    <row r="10" spans="1:13" x14ac:dyDescent="0.25">
      <c r="A10" s="57" t="s">
        <v>130</v>
      </c>
      <c r="B10" s="55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F11" s="428" t="s">
        <v>133</v>
      </c>
      <c r="G11" s="429"/>
      <c r="H11" s="495" t="e">
        <f>#REF!</f>
        <v>#REF!</v>
      </c>
      <c r="I11" s="431"/>
    </row>
    <row r="12" spans="1:13" x14ac:dyDescent="0.25">
      <c r="A12" s="57" t="s">
        <v>135</v>
      </c>
      <c r="B12" s="55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456</v>
      </c>
      <c r="G15" s="460"/>
      <c r="H15" s="461" t="s">
        <v>488</v>
      </c>
      <c r="I15" s="457"/>
    </row>
    <row r="16" spans="1:13" x14ac:dyDescent="0.25">
      <c r="A16" s="434" t="s">
        <v>645</v>
      </c>
      <c r="B16" s="435"/>
      <c r="C16" s="435"/>
      <c r="D16" s="435"/>
      <c r="E16" s="435"/>
      <c r="F16" s="435"/>
      <c r="G16" s="435"/>
      <c r="H16" s="435"/>
      <c r="I16" s="436"/>
    </row>
    <row r="17" spans="1:18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8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8" x14ac:dyDescent="0.25">
      <c r="A19" s="67"/>
      <c r="B19" s="410"/>
      <c r="C19" s="432"/>
      <c r="D19" s="411"/>
      <c r="E19" s="68"/>
      <c r="F19" s="69"/>
      <c r="G19" s="68"/>
      <c r="H19" s="70"/>
      <c r="I19" s="71"/>
    </row>
    <row r="20" spans="1:18" x14ac:dyDescent="0.25">
      <c r="A20" s="72"/>
      <c r="B20" s="420"/>
      <c r="C20" s="359"/>
      <c r="D20" s="421"/>
      <c r="E20" s="73"/>
      <c r="F20" s="58"/>
      <c r="G20" s="73"/>
      <c r="H20" s="74"/>
      <c r="I20" s="71"/>
    </row>
    <row r="21" spans="1:18" x14ac:dyDescent="0.25">
      <c r="A21" s="72"/>
      <c r="B21" s="415"/>
      <c r="C21" s="433"/>
      <c r="D21" s="416"/>
      <c r="E21" s="73"/>
      <c r="F21" s="58"/>
      <c r="G21" s="75"/>
      <c r="H21" s="76"/>
      <c r="I21" s="77"/>
    </row>
    <row r="22" spans="1:18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/>
    </row>
    <row r="23" spans="1:18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8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8" x14ac:dyDescent="0.25">
      <c r="A25" s="83"/>
      <c r="B25" s="407"/>
      <c r="C25" s="408"/>
      <c r="D25" s="408"/>
      <c r="E25" s="408"/>
      <c r="F25" s="409"/>
      <c r="G25" s="146"/>
      <c r="H25" s="162"/>
      <c r="I25" s="87"/>
    </row>
    <row r="26" spans="1:18" x14ac:dyDescent="0.25">
      <c r="A26" s="83"/>
      <c r="B26" s="417"/>
      <c r="C26" s="418"/>
      <c r="D26" s="418"/>
      <c r="E26" s="418"/>
      <c r="F26" s="419"/>
      <c r="G26" s="146"/>
      <c r="H26" s="163"/>
      <c r="I26" s="87"/>
      <c r="K26" s="190"/>
      <c r="L26" s="190"/>
      <c r="M26" s="190"/>
      <c r="N26" s="190"/>
      <c r="O26" s="190"/>
      <c r="P26" s="190"/>
      <c r="Q26" s="190"/>
      <c r="R26" s="190"/>
    </row>
    <row r="27" spans="1:18" x14ac:dyDescent="0.25">
      <c r="A27" s="83"/>
      <c r="B27" s="417"/>
      <c r="C27" s="418"/>
      <c r="D27" s="418"/>
      <c r="E27" s="418"/>
      <c r="F27" s="419"/>
      <c r="G27" s="146"/>
      <c r="H27" s="163"/>
      <c r="I27" s="87"/>
      <c r="K27" s="190"/>
      <c r="L27" s="190"/>
      <c r="M27" s="190"/>
      <c r="N27" s="190"/>
      <c r="O27" s="190"/>
      <c r="P27" s="190"/>
      <c r="Q27" s="190"/>
      <c r="R27" s="190"/>
    </row>
    <row r="28" spans="1:18" x14ac:dyDescent="0.25">
      <c r="A28" s="83"/>
      <c r="B28" s="417"/>
      <c r="C28" s="418"/>
      <c r="D28" s="418"/>
      <c r="E28" s="418"/>
      <c r="F28" s="419"/>
      <c r="G28" s="146"/>
      <c r="H28" s="163"/>
      <c r="I28" s="87"/>
      <c r="K28" s="190"/>
      <c r="L28" s="190"/>
      <c r="M28" s="190"/>
      <c r="N28" s="190"/>
      <c r="O28" s="190"/>
      <c r="P28" s="190"/>
      <c r="Q28" s="190"/>
      <c r="R28" s="190"/>
    </row>
    <row r="29" spans="1:18" x14ac:dyDescent="0.25">
      <c r="A29" s="83"/>
      <c r="B29" s="417"/>
      <c r="C29" s="418"/>
      <c r="D29" s="418"/>
      <c r="E29" s="418"/>
      <c r="F29" s="419"/>
      <c r="G29" s="146"/>
      <c r="H29" s="163"/>
      <c r="I29" s="87"/>
      <c r="K29" s="190"/>
      <c r="L29" s="190"/>
      <c r="M29" s="190"/>
      <c r="N29" s="190"/>
      <c r="O29" s="190"/>
      <c r="P29" s="190"/>
      <c r="Q29" s="190"/>
      <c r="R29" s="190"/>
    </row>
    <row r="30" spans="1:18" x14ac:dyDescent="0.25">
      <c r="A30" s="83"/>
      <c r="B30" s="458"/>
      <c r="C30" s="459"/>
      <c r="D30" s="459"/>
      <c r="E30" s="459"/>
      <c r="F30" s="459"/>
      <c r="G30" s="146"/>
      <c r="H30" s="163"/>
      <c r="I30" s="87"/>
      <c r="K30" s="190"/>
      <c r="L30" s="190"/>
      <c r="M30" s="190"/>
      <c r="N30" s="190"/>
      <c r="O30" s="190"/>
      <c r="P30" s="190"/>
      <c r="Q30" s="190"/>
      <c r="R30" s="190"/>
    </row>
    <row r="31" spans="1:18" x14ac:dyDescent="0.25">
      <c r="A31" s="83"/>
      <c r="B31" s="458"/>
      <c r="C31" s="459"/>
      <c r="D31" s="459"/>
      <c r="E31" s="459"/>
      <c r="F31" s="459"/>
      <c r="G31" s="146"/>
      <c r="H31" s="163"/>
      <c r="I31" s="87"/>
      <c r="K31" s="190"/>
      <c r="L31" s="190"/>
      <c r="M31" s="190"/>
      <c r="N31" s="190"/>
      <c r="O31" s="190"/>
      <c r="P31" s="190"/>
      <c r="Q31" s="190"/>
      <c r="R31" s="190"/>
    </row>
    <row r="32" spans="1:18" x14ac:dyDescent="0.25">
      <c r="A32" s="83"/>
      <c r="B32" s="458"/>
      <c r="C32" s="459"/>
      <c r="D32" s="459"/>
      <c r="E32" s="459"/>
      <c r="F32" s="459"/>
      <c r="G32" s="146"/>
      <c r="H32" s="163"/>
      <c r="I32" s="87"/>
      <c r="K32" s="190"/>
      <c r="L32" s="190"/>
      <c r="M32" s="190"/>
      <c r="N32" s="190"/>
      <c r="O32" s="190"/>
      <c r="P32" s="190"/>
      <c r="Q32" s="190"/>
      <c r="R32" s="190"/>
    </row>
    <row r="33" spans="1:18" x14ac:dyDescent="0.25">
      <c r="A33" s="83"/>
      <c r="B33" s="458"/>
      <c r="C33" s="459"/>
      <c r="D33" s="459"/>
      <c r="E33" s="459"/>
      <c r="F33" s="459"/>
      <c r="G33" s="146"/>
      <c r="H33" s="163"/>
      <c r="I33" s="87"/>
      <c r="K33" s="190"/>
      <c r="L33" s="190"/>
      <c r="M33" s="190"/>
      <c r="N33" s="190"/>
      <c r="O33" s="190"/>
      <c r="P33" s="190"/>
      <c r="Q33" s="190"/>
      <c r="R33" s="190"/>
    </row>
    <row r="34" spans="1:18" x14ac:dyDescent="0.25">
      <c r="A34" s="83"/>
      <c r="B34" s="458"/>
      <c r="C34" s="459"/>
      <c r="D34" s="459"/>
      <c r="E34" s="459"/>
      <c r="F34" s="459"/>
      <c r="G34" s="146"/>
      <c r="H34" s="163"/>
      <c r="I34" s="87"/>
      <c r="K34" s="190"/>
      <c r="L34" s="190"/>
      <c r="M34" s="190"/>
      <c r="N34" s="190"/>
      <c r="O34" s="190"/>
      <c r="P34" s="190"/>
      <c r="Q34" s="190"/>
      <c r="R34" s="190"/>
    </row>
    <row r="35" spans="1:18" x14ac:dyDescent="0.25">
      <c r="A35" s="83"/>
      <c r="B35" s="458"/>
      <c r="C35" s="459"/>
      <c r="D35" s="459"/>
      <c r="E35" s="459"/>
      <c r="F35" s="459"/>
      <c r="G35" s="146"/>
      <c r="H35" s="163"/>
      <c r="I35" s="87"/>
      <c r="K35" s="190"/>
      <c r="L35" s="190"/>
      <c r="M35" s="190"/>
      <c r="N35" s="190"/>
      <c r="O35" s="190"/>
      <c r="P35" s="190"/>
      <c r="Q35" s="190"/>
      <c r="R35" s="190"/>
    </row>
    <row r="36" spans="1:18" x14ac:dyDescent="0.25">
      <c r="A36" s="83"/>
      <c r="B36" s="458"/>
      <c r="C36" s="459"/>
      <c r="D36" s="459"/>
      <c r="E36" s="459"/>
      <c r="F36" s="459"/>
      <c r="G36" s="146"/>
      <c r="H36" s="163"/>
      <c r="I36" s="87"/>
      <c r="K36" s="190"/>
      <c r="L36" s="190"/>
      <c r="M36" s="190"/>
      <c r="N36" s="190"/>
      <c r="O36" s="190"/>
      <c r="P36" s="190"/>
      <c r="Q36" s="190"/>
      <c r="R36" s="190"/>
    </row>
    <row r="37" spans="1:18" x14ac:dyDescent="0.25">
      <c r="A37" s="83"/>
      <c r="B37" s="458"/>
      <c r="C37" s="459"/>
      <c r="D37" s="459"/>
      <c r="E37" s="459"/>
      <c r="F37" s="459"/>
      <c r="G37" s="146"/>
      <c r="H37" s="163"/>
      <c r="I37" s="87"/>
      <c r="K37" s="190"/>
      <c r="L37" s="190"/>
      <c r="M37" s="190"/>
      <c r="N37" s="190"/>
      <c r="O37" s="190"/>
      <c r="P37" s="190"/>
      <c r="Q37" s="190"/>
      <c r="R37" s="190"/>
    </row>
    <row r="38" spans="1:18" x14ac:dyDescent="0.25">
      <c r="A38" s="83"/>
      <c r="B38" s="458"/>
      <c r="C38" s="459"/>
      <c r="D38" s="459"/>
      <c r="E38" s="459"/>
      <c r="F38" s="459"/>
      <c r="G38" s="146"/>
      <c r="H38" s="163"/>
      <c r="I38" s="87"/>
      <c r="K38" s="190"/>
      <c r="L38" s="190"/>
      <c r="M38" s="190"/>
      <c r="N38" s="190"/>
      <c r="O38" s="190"/>
      <c r="P38" s="190"/>
      <c r="Q38" s="190"/>
      <c r="R38" s="190"/>
    </row>
    <row r="39" spans="1:18" x14ac:dyDescent="0.25">
      <c r="A39" s="83"/>
      <c r="B39" s="458"/>
      <c r="C39" s="459"/>
      <c r="D39" s="459"/>
      <c r="E39" s="459"/>
      <c r="F39" s="459"/>
      <c r="G39" s="146"/>
      <c r="H39" s="163"/>
      <c r="I39" s="87"/>
      <c r="K39" s="190"/>
      <c r="L39" s="190"/>
      <c r="M39" s="190"/>
      <c r="N39" s="190"/>
      <c r="O39" s="190"/>
      <c r="P39" s="190"/>
      <c r="Q39" s="190"/>
      <c r="R39" s="190"/>
    </row>
    <row r="40" spans="1:18" x14ac:dyDescent="0.25">
      <c r="A40" s="83"/>
      <c r="B40" s="458"/>
      <c r="C40" s="459"/>
      <c r="D40" s="459"/>
      <c r="E40" s="459"/>
      <c r="F40" s="459"/>
      <c r="G40" s="146"/>
      <c r="H40" s="163"/>
      <c r="I40" s="87"/>
      <c r="K40" s="190"/>
      <c r="L40" s="190"/>
      <c r="M40" s="190"/>
      <c r="N40" s="190"/>
      <c r="O40" s="190"/>
      <c r="P40" s="190"/>
      <c r="Q40" s="190"/>
      <c r="R40" s="190"/>
    </row>
    <row r="41" spans="1:18" x14ac:dyDescent="0.25">
      <c r="A41" s="83"/>
      <c r="B41" s="458"/>
      <c r="C41" s="459"/>
      <c r="D41" s="459"/>
      <c r="E41" s="459"/>
      <c r="F41" s="459"/>
      <c r="G41" s="146"/>
      <c r="H41" s="163"/>
      <c r="I41" s="87"/>
      <c r="K41" s="190"/>
      <c r="L41" s="190"/>
      <c r="M41" s="190"/>
      <c r="N41" s="190"/>
      <c r="O41" s="190"/>
      <c r="P41" s="190"/>
      <c r="Q41" s="190"/>
      <c r="R41" s="190"/>
    </row>
    <row r="42" spans="1:18" x14ac:dyDescent="0.25">
      <c r="A42" s="83"/>
      <c r="B42" s="458"/>
      <c r="C42" s="459"/>
      <c r="D42" s="459"/>
      <c r="E42" s="459"/>
      <c r="F42" s="459"/>
      <c r="G42" s="146"/>
      <c r="H42" s="163"/>
      <c r="I42" s="87"/>
      <c r="K42" s="190"/>
      <c r="L42" s="190"/>
      <c r="M42" s="190"/>
      <c r="N42" s="190"/>
      <c r="O42" s="190"/>
      <c r="P42" s="190"/>
      <c r="Q42" s="190"/>
      <c r="R42" s="190"/>
    </row>
    <row r="43" spans="1:18" x14ac:dyDescent="0.25">
      <c r="A43" s="83"/>
      <c r="B43" s="458"/>
      <c r="C43" s="459"/>
      <c r="D43" s="459"/>
      <c r="E43" s="459"/>
      <c r="F43" s="459"/>
      <c r="G43" s="146"/>
      <c r="H43" s="163"/>
      <c r="I43" s="87"/>
      <c r="K43" s="190"/>
      <c r="L43" s="190"/>
      <c r="M43" s="190"/>
      <c r="N43" s="190"/>
      <c r="O43" s="190"/>
      <c r="P43" s="190"/>
      <c r="Q43" s="190"/>
      <c r="R43" s="190"/>
    </row>
    <row r="44" spans="1:18" x14ac:dyDescent="0.25">
      <c r="A44" s="83"/>
      <c r="B44" s="458"/>
      <c r="C44" s="459"/>
      <c r="D44" s="459"/>
      <c r="E44" s="459"/>
      <c r="F44" s="459"/>
      <c r="G44" s="146"/>
      <c r="H44" s="163"/>
      <c r="I44" s="87"/>
      <c r="K44" s="190"/>
      <c r="L44" s="190"/>
      <c r="M44" s="190"/>
      <c r="N44" s="190"/>
      <c r="O44" s="190"/>
      <c r="P44" s="190"/>
      <c r="Q44" s="190"/>
      <c r="R44" s="190"/>
    </row>
    <row r="45" spans="1:18" x14ac:dyDescent="0.25">
      <c r="A45" s="83"/>
      <c r="B45" s="458"/>
      <c r="C45" s="459"/>
      <c r="D45" s="459"/>
      <c r="E45" s="459"/>
      <c r="F45" s="459"/>
      <c r="G45" s="146"/>
      <c r="H45" s="147"/>
      <c r="I45" s="87"/>
      <c r="K45" s="190"/>
      <c r="L45" s="191"/>
      <c r="M45" s="190"/>
      <c r="N45" s="190"/>
      <c r="O45" s="190"/>
      <c r="P45" s="190"/>
      <c r="Q45" s="190"/>
      <c r="R45" s="190"/>
    </row>
    <row r="46" spans="1:18" x14ac:dyDescent="0.25">
      <c r="A46" s="455" t="s">
        <v>229</v>
      </c>
      <c r="B46" s="423"/>
      <c r="C46" s="423"/>
      <c r="D46" s="423"/>
      <c r="E46" s="423"/>
      <c r="F46" s="423"/>
      <c r="G46" s="423"/>
      <c r="H46" s="424"/>
      <c r="I46" s="141">
        <f>SUM(I25:I45)</f>
        <v>0</v>
      </c>
      <c r="K46" s="190"/>
      <c r="L46" s="191"/>
      <c r="M46" s="190"/>
      <c r="N46" s="190"/>
      <c r="O46" s="190"/>
      <c r="P46" s="190"/>
      <c r="Q46" s="190"/>
      <c r="R46" s="190"/>
    </row>
    <row r="47" spans="1:18" x14ac:dyDescent="0.25">
      <c r="A47" s="422" t="s">
        <v>230</v>
      </c>
      <c r="B47" s="423"/>
      <c r="C47" s="423"/>
      <c r="D47" s="423"/>
      <c r="E47" s="423"/>
      <c r="F47" s="423"/>
      <c r="G47" s="423"/>
      <c r="H47" s="424"/>
      <c r="I47" s="142">
        <f>ROUND((I46*0.15),2)</f>
        <v>0</v>
      </c>
      <c r="K47" s="190"/>
      <c r="L47" s="191"/>
      <c r="M47" s="190"/>
      <c r="N47" s="190"/>
      <c r="O47" s="190"/>
      <c r="P47" s="190"/>
      <c r="Q47" s="190"/>
      <c r="R47" s="190"/>
    </row>
    <row r="48" spans="1:18" x14ac:dyDescent="0.25">
      <c r="A48" s="422" t="s">
        <v>231</v>
      </c>
      <c r="B48" s="423"/>
      <c r="C48" s="423"/>
      <c r="D48" s="423"/>
      <c r="E48" s="423"/>
      <c r="F48" s="423"/>
      <c r="G48" s="423"/>
      <c r="H48" s="424"/>
      <c r="I48" s="130">
        <f>I46+I47</f>
        <v>0</v>
      </c>
      <c r="K48" s="190"/>
      <c r="L48" s="190"/>
      <c r="M48" s="190"/>
      <c r="N48" s="190"/>
      <c r="O48" s="190"/>
      <c r="P48" s="190"/>
      <c r="Q48" s="190"/>
      <c r="R48" s="190"/>
    </row>
    <row r="49" spans="1:18" x14ac:dyDescent="0.25">
      <c r="A49" s="401" t="s">
        <v>163</v>
      </c>
      <c r="B49" s="402"/>
      <c r="C49" s="402"/>
      <c r="D49" s="402"/>
      <c r="E49" s="402"/>
      <c r="F49" s="402"/>
      <c r="G49" s="402"/>
      <c r="H49" s="402"/>
      <c r="I49" s="403"/>
      <c r="K49" s="190"/>
      <c r="L49" s="190"/>
      <c r="M49" s="190"/>
      <c r="N49" s="190"/>
      <c r="O49" s="190"/>
      <c r="P49" s="190"/>
      <c r="Q49" s="190"/>
      <c r="R49" s="190"/>
    </row>
    <row r="50" spans="1:18" x14ac:dyDescent="0.25">
      <c r="A50" s="78" t="s">
        <v>164</v>
      </c>
      <c r="B50" s="404" t="s">
        <v>165</v>
      </c>
      <c r="C50" s="405"/>
      <c r="D50" s="406"/>
      <c r="E50" s="404" t="s">
        <v>147</v>
      </c>
      <c r="F50" s="406"/>
      <c r="G50" s="80" t="s">
        <v>149</v>
      </c>
      <c r="H50" s="81" t="s">
        <v>150</v>
      </c>
      <c r="I50" s="82" t="s">
        <v>151</v>
      </c>
    </row>
    <row r="51" spans="1:18" x14ac:dyDescent="0.25">
      <c r="A51" s="83">
        <v>1</v>
      </c>
      <c r="B51" s="425" t="s">
        <v>166</v>
      </c>
      <c r="C51" s="426"/>
      <c r="D51" s="427"/>
      <c r="E51" s="410" t="s">
        <v>167</v>
      </c>
      <c r="F51" s="411"/>
      <c r="G51" s="115"/>
      <c r="H51" s="113">
        <v>450</v>
      </c>
      <c r="I51" s="90">
        <f>SUM(G51*H51)</f>
        <v>0</v>
      </c>
    </row>
    <row r="52" spans="1:18" x14ac:dyDescent="0.25">
      <c r="A52" s="83">
        <v>2</v>
      </c>
      <c r="B52" s="395" t="s">
        <v>168</v>
      </c>
      <c r="C52" s="396"/>
      <c r="D52" s="397"/>
      <c r="E52" s="420" t="s">
        <v>167</v>
      </c>
      <c r="F52" s="421"/>
      <c r="G52" s="84"/>
      <c r="H52" s="114">
        <v>350</v>
      </c>
      <c r="I52" s="87">
        <f t="shared" ref="I52:I56" si="0">SUM(G52*H52)</f>
        <v>0</v>
      </c>
    </row>
    <row r="53" spans="1:18" x14ac:dyDescent="0.25">
      <c r="A53" s="83">
        <v>3</v>
      </c>
      <c r="B53" s="395" t="s">
        <v>169</v>
      </c>
      <c r="C53" s="396"/>
      <c r="D53" s="397"/>
      <c r="E53" s="420" t="s">
        <v>167</v>
      </c>
      <c r="F53" s="421"/>
      <c r="G53" s="84">
        <v>3</v>
      </c>
      <c r="H53" s="114">
        <v>300</v>
      </c>
      <c r="I53" s="87">
        <f t="shared" si="0"/>
        <v>900</v>
      </c>
    </row>
    <row r="54" spans="1:18" x14ac:dyDescent="0.25">
      <c r="A54" s="83">
        <v>4</v>
      </c>
      <c r="B54" s="395" t="s">
        <v>170</v>
      </c>
      <c r="C54" s="396"/>
      <c r="D54" s="397"/>
      <c r="E54" s="420" t="s">
        <v>167</v>
      </c>
      <c r="F54" s="421"/>
      <c r="G54" s="84"/>
      <c r="H54" s="114">
        <v>200</v>
      </c>
      <c r="I54" s="87">
        <f t="shared" si="0"/>
        <v>0</v>
      </c>
    </row>
    <row r="55" spans="1:18" x14ac:dyDescent="0.25">
      <c r="A55" s="83">
        <v>5</v>
      </c>
      <c r="B55" s="395" t="s">
        <v>171</v>
      </c>
      <c r="C55" s="396"/>
      <c r="D55" s="397"/>
      <c r="E55" s="420" t="s">
        <v>167</v>
      </c>
      <c r="F55" s="421"/>
      <c r="G55" s="84">
        <v>3</v>
      </c>
      <c r="H55" s="116">
        <v>200</v>
      </c>
      <c r="I55" s="87">
        <f t="shared" si="0"/>
        <v>600</v>
      </c>
    </row>
    <row r="56" spans="1:18" x14ac:dyDescent="0.25">
      <c r="A56" s="83">
        <v>6</v>
      </c>
      <c r="B56" s="395" t="s">
        <v>410</v>
      </c>
      <c r="C56" s="396"/>
      <c r="D56" s="397"/>
      <c r="E56" s="420" t="s">
        <v>167</v>
      </c>
      <c r="F56" s="421"/>
      <c r="G56" s="84"/>
      <c r="H56" s="116">
        <v>140</v>
      </c>
      <c r="I56" s="87">
        <f t="shared" si="0"/>
        <v>0</v>
      </c>
    </row>
    <row r="57" spans="1:18" x14ac:dyDescent="0.25">
      <c r="A57" s="83"/>
      <c r="B57" s="395"/>
      <c r="C57" s="396"/>
      <c r="D57" s="397"/>
      <c r="E57" s="91"/>
      <c r="F57" s="58"/>
      <c r="G57" s="58"/>
      <c r="H57" s="74"/>
      <c r="I57" s="87"/>
    </row>
    <row r="58" spans="1:18" x14ac:dyDescent="0.25">
      <c r="A58" s="72"/>
      <c r="B58" s="395"/>
      <c r="C58" s="396"/>
      <c r="D58" s="397"/>
      <c r="F58" s="58"/>
      <c r="G58" s="58"/>
      <c r="H58" s="74"/>
      <c r="I58" s="87"/>
    </row>
    <row r="59" spans="1:18" x14ac:dyDescent="0.25">
      <c r="A59" s="92"/>
      <c r="B59" s="398"/>
      <c r="C59" s="399"/>
      <c r="D59" s="400"/>
      <c r="E59" s="60"/>
      <c r="F59" s="61"/>
      <c r="G59" s="58"/>
      <c r="H59" s="76"/>
      <c r="I59" s="87"/>
    </row>
    <row r="60" spans="1:18" x14ac:dyDescent="0.25">
      <c r="A60" s="422" t="s">
        <v>173</v>
      </c>
      <c r="B60" s="423"/>
      <c r="C60" s="423"/>
      <c r="D60" s="423"/>
      <c r="E60" s="423"/>
      <c r="F60" s="423"/>
      <c r="G60" s="423"/>
      <c r="H60" s="424"/>
      <c r="I60" s="98">
        <f>SUM(I51:I59)</f>
        <v>1500</v>
      </c>
    </row>
    <row r="61" spans="1:18" x14ac:dyDescent="0.25">
      <c r="A61" s="401" t="s">
        <v>174</v>
      </c>
      <c r="B61" s="402"/>
      <c r="C61" s="402"/>
      <c r="D61" s="402"/>
      <c r="E61" s="402"/>
      <c r="F61" s="402"/>
      <c r="G61" s="402"/>
      <c r="H61" s="402"/>
      <c r="I61" s="403"/>
    </row>
    <row r="62" spans="1:18" x14ac:dyDescent="0.25">
      <c r="A62" s="78" t="s">
        <v>175</v>
      </c>
      <c r="B62" s="404" t="s">
        <v>176</v>
      </c>
      <c r="C62" s="405"/>
      <c r="D62" s="406"/>
      <c r="E62" s="404" t="s">
        <v>177</v>
      </c>
      <c r="F62" s="406"/>
      <c r="G62" s="94" t="s">
        <v>178</v>
      </c>
      <c r="H62" s="94" t="s">
        <v>150</v>
      </c>
      <c r="I62" s="95" t="s">
        <v>151</v>
      </c>
    </row>
    <row r="63" spans="1:18" x14ac:dyDescent="0.25">
      <c r="A63" s="83">
        <v>1</v>
      </c>
      <c r="B63" s="407" t="s">
        <v>646</v>
      </c>
      <c r="C63" s="408"/>
      <c r="D63" s="409"/>
      <c r="E63" s="420">
        <v>1</v>
      </c>
      <c r="F63" s="421"/>
      <c r="G63" s="153">
        <v>83.6</v>
      </c>
      <c r="H63" s="96">
        <v>5</v>
      </c>
      <c r="I63" s="167">
        <f>H63*G63</f>
        <v>418</v>
      </c>
    </row>
    <row r="64" spans="1:18" x14ac:dyDescent="0.25">
      <c r="A64" s="97"/>
      <c r="B64" s="412"/>
      <c r="C64" s="413"/>
      <c r="D64" s="414"/>
      <c r="E64" s="415"/>
      <c r="F64" s="416"/>
      <c r="G64" s="84"/>
      <c r="H64" s="96"/>
      <c r="I64" s="167"/>
    </row>
    <row r="65" spans="1:12" x14ac:dyDescent="0.25">
      <c r="A65" s="422" t="s">
        <v>181</v>
      </c>
      <c r="B65" s="423"/>
      <c r="C65" s="423"/>
      <c r="D65" s="423"/>
      <c r="E65" s="423"/>
      <c r="F65" s="423"/>
      <c r="G65" s="423"/>
      <c r="H65" s="424"/>
      <c r="I65" s="98">
        <f>SUM(I63:I64)</f>
        <v>418</v>
      </c>
    </row>
    <row r="66" spans="1:12" x14ac:dyDescent="0.25">
      <c r="A66" s="99"/>
      <c r="B66" s="100"/>
      <c r="C66" s="100"/>
      <c r="D66" s="100"/>
      <c r="E66" s="100"/>
      <c r="F66" s="101"/>
      <c r="G66" s="102"/>
      <c r="H66" s="102"/>
      <c r="I66" s="103"/>
      <c r="L66" s="55"/>
    </row>
    <row r="67" spans="1:12" x14ac:dyDescent="0.25">
      <c r="A67" s="390"/>
      <c r="B67" s="391"/>
      <c r="C67" s="391"/>
      <c r="D67" s="391"/>
      <c r="E67" s="391"/>
      <c r="F67" s="104"/>
      <c r="G67" s="394" t="s">
        <v>182</v>
      </c>
      <c r="H67" s="391"/>
      <c r="I67" s="105">
        <f>I65+I60+I48</f>
        <v>1918</v>
      </c>
    </row>
    <row r="68" spans="1:12" x14ac:dyDescent="0.25">
      <c r="A68" s="390"/>
      <c r="B68" s="391"/>
      <c r="C68" s="391"/>
      <c r="D68" s="391"/>
      <c r="E68" s="391"/>
      <c r="F68" s="58"/>
      <c r="G68" s="106"/>
      <c r="H68" s="107"/>
      <c r="I68" s="108"/>
    </row>
    <row r="69" spans="1:12" ht="15.75" thickBot="1" x14ac:dyDescent="0.3">
      <c r="A69" s="390"/>
      <c r="B69" s="391"/>
      <c r="C69" s="391"/>
      <c r="D69" s="391"/>
      <c r="E69" s="391"/>
      <c r="F69" s="58"/>
      <c r="G69" s="444" t="s">
        <v>183</v>
      </c>
      <c r="H69" s="445"/>
      <c r="I69" s="117">
        <f>I67+I68</f>
        <v>1918</v>
      </c>
    </row>
    <row r="70" spans="1:12" ht="16.5" thickTop="1" thickBot="1" x14ac:dyDescent="0.3">
      <c r="A70" s="109"/>
      <c r="B70" s="110"/>
      <c r="C70" s="392"/>
      <c r="D70" s="393"/>
      <c r="E70" s="393"/>
      <c r="F70" s="393"/>
      <c r="G70" s="111"/>
      <c r="H70" s="111"/>
      <c r="I70" s="112"/>
    </row>
    <row r="72" spans="1:12" x14ac:dyDescent="0.25">
      <c r="A72" s="55"/>
      <c r="B72" s="55"/>
    </row>
  </sheetData>
  <mergeCells count="83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5:F45"/>
    <mergeCell ref="B34:F34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44:F44"/>
    <mergeCell ref="A46:H46"/>
    <mergeCell ref="A47:H47"/>
    <mergeCell ref="A48:H48"/>
    <mergeCell ref="A49:I49"/>
    <mergeCell ref="B50:D50"/>
    <mergeCell ref="E50:F50"/>
    <mergeCell ref="B51:D51"/>
    <mergeCell ref="E51:F51"/>
    <mergeCell ref="B52:D52"/>
    <mergeCell ref="E52:F52"/>
    <mergeCell ref="B53:D53"/>
    <mergeCell ref="E53:F53"/>
    <mergeCell ref="B62:D62"/>
    <mergeCell ref="E62:F62"/>
    <mergeCell ref="B54:D54"/>
    <mergeCell ref="E54:F54"/>
    <mergeCell ref="B55:D55"/>
    <mergeCell ref="E55:F55"/>
    <mergeCell ref="B56:D56"/>
    <mergeCell ref="E56:F56"/>
    <mergeCell ref="B57:D57"/>
    <mergeCell ref="B58:D58"/>
    <mergeCell ref="B59:D59"/>
    <mergeCell ref="A60:H60"/>
    <mergeCell ref="A61:I61"/>
    <mergeCell ref="C70:F70"/>
    <mergeCell ref="B63:D63"/>
    <mergeCell ref="E63:F63"/>
    <mergeCell ref="B64:D64"/>
    <mergeCell ref="E64:F64"/>
    <mergeCell ref="A65:H65"/>
    <mergeCell ref="A67:B67"/>
    <mergeCell ref="C67:E67"/>
    <mergeCell ref="G67:H67"/>
    <mergeCell ref="A68:B68"/>
    <mergeCell ref="C68:E68"/>
    <mergeCell ref="A69:B69"/>
    <mergeCell ref="C69:E69"/>
    <mergeCell ref="G69:H69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S72"/>
  <sheetViews>
    <sheetView topLeftCell="A46" workbookViewId="0">
      <selection activeCell="A43" sqref="A43:I7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9.140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 t="e">
        <f>#REF!</f>
        <v>#REF!</v>
      </c>
      <c r="I9" s="442"/>
    </row>
    <row r="10" spans="1:13" x14ac:dyDescent="0.25">
      <c r="A10" s="57" t="s">
        <v>130</v>
      </c>
      <c r="B10" s="55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F11" s="428" t="s">
        <v>133</v>
      </c>
      <c r="G11" s="429"/>
      <c r="H11" s="495" t="e">
        <f>#REF!</f>
        <v>#REF!</v>
      </c>
      <c r="I11" s="431"/>
    </row>
    <row r="12" spans="1:13" x14ac:dyDescent="0.25">
      <c r="A12" s="57" t="s">
        <v>135</v>
      </c>
      <c r="B12" s="55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456</v>
      </c>
      <c r="G15" s="460"/>
      <c r="H15" s="461" t="s">
        <v>385</v>
      </c>
      <c r="I15" s="457"/>
    </row>
    <row r="16" spans="1:13" x14ac:dyDescent="0.25">
      <c r="A16" s="434" t="s">
        <v>647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/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/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/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/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>
        <v>1</v>
      </c>
      <c r="B25" s="407" t="s">
        <v>648</v>
      </c>
      <c r="C25" s="408"/>
      <c r="D25" s="408"/>
      <c r="E25" s="408"/>
      <c r="F25" s="409"/>
      <c r="G25" s="146">
        <v>6</v>
      </c>
      <c r="H25" s="162">
        <v>12.4</v>
      </c>
      <c r="I25" s="87">
        <f>H25*G25</f>
        <v>74.400000000000006</v>
      </c>
    </row>
    <row r="26" spans="1:11" x14ac:dyDescent="0.25">
      <c r="A26" s="83">
        <v>2</v>
      </c>
      <c r="B26" s="417" t="s">
        <v>649</v>
      </c>
      <c r="C26" s="418"/>
      <c r="D26" s="418"/>
      <c r="E26" s="418"/>
      <c r="F26" s="419"/>
      <c r="G26" s="146">
        <v>1</v>
      </c>
      <c r="H26" s="163">
        <v>119</v>
      </c>
      <c r="I26" s="87">
        <f>H26*G26</f>
        <v>119</v>
      </c>
    </row>
    <row r="27" spans="1:11" x14ac:dyDescent="0.25">
      <c r="A27" s="83"/>
      <c r="B27" s="417"/>
      <c r="C27" s="418"/>
      <c r="D27" s="418"/>
      <c r="E27" s="418"/>
      <c r="F27" s="419"/>
      <c r="G27" s="146"/>
      <c r="H27" s="163"/>
      <c r="I27" s="87"/>
    </row>
    <row r="28" spans="1:11" x14ac:dyDescent="0.25">
      <c r="A28" s="83"/>
      <c r="B28" s="417"/>
      <c r="C28" s="418"/>
      <c r="D28" s="418"/>
      <c r="E28" s="418"/>
      <c r="F28" s="419"/>
      <c r="G28" s="146"/>
      <c r="H28" s="163"/>
      <c r="I28" s="87"/>
    </row>
    <row r="29" spans="1:11" x14ac:dyDescent="0.25">
      <c r="A29" s="83"/>
      <c r="B29" s="417"/>
      <c r="C29" s="418"/>
      <c r="D29" s="418"/>
      <c r="E29" s="418"/>
      <c r="F29" s="419"/>
      <c r="G29" s="146"/>
      <c r="H29" s="163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63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63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63"/>
      <c r="I32" s="87"/>
    </row>
    <row r="33" spans="1:19" x14ac:dyDescent="0.25">
      <c r="A33" s="83"/>
      <c r="B33" s="458"/>
      <c r="C33" s="459"/>
      <c r="D33" s="459"/>
      <c r="E33" s="459"/>
      <c r="F33" s="459"/>
      <c r="G33" s="146"/>
      <c r="H33" s="163"/>
      <c r="I33" s="87"/>
    </row>
    <row r="34" spans="1:19" x14ac:dyDescent="0.25">
      <c r="A34" s="83"/>
      <c r="B34" s="458"/>
      <c r="C34" s="459"/>
      <c r="D34" s="459"/>
      <c r="E34" s="459"/>
      <c r="F34" s="459"/>
      <c r="G34" s="146"/>
      <c r="H34" s="163"/>
      <c r="I34" s="87"/>
    </row>
    <row r="35" spans="1:19" x14ac:dyDescent="0.25">
      <c r="A35" s="83"/>
      <c r="B35" s="458"/>
      <c r="C35" s="459"/>
      <c r="D35" s="459"/>
      <c r="E35" s="459"/>
      <c r="F35" s="459"/>
      <c r="G35" s="146"/>
      <c r="H35" s="163"/>
      <c r="I35" s="87"/>
    </row>
    <row r="36" spans="1:19" x14ac:dyDescent="0.25">
      <c r="A36" s="83"/>
      <c r="B36" s="458"/>
      <c r="C36" s="459"/>
      <c r="D36" s="459"/>
      <c r="E36" s="459"/>
      <c r="F36" s="459"/>
      <c r="G36" s="146"/>
      <c r="H36" s="163"/>
      <c r="I36" s="87"/>
    </row>
    <row r="37" spans="1:19" x14ac:dyDescent="0.25">
      <c r="A37" s="83"/>
      <c r="B37" s="458"/>
      <c r="C37" s="459"/>
      <c r="D37" s="459"/>
      <c r="E37" s="459"/>
      <c r="F37" s="459"/>
      <c r="G37" s="146"/>
      <c r="H37" s="163"/>
      <c r="I37" s="87"/>
      <c r="K37" s="190"/>
      <c r="L37" s="190"/>
      <c r="M37" s="190"/>
      <c r="N37" s="190"/>
      <c r="O37" s="190"/>
      <c r="P37" s="190"/>
      <c r="Q37" s="190"/>
      <c r="R37" s="190"/>
      <c r="S37" s="190"/>
    </row>
    <row r="38" spans="1:19" x14ac:dyDescent="0.25">
      <c r="A38" s="83"/>
      <c r="B38" s="458"/>
      <c r="C38" s="459"/>
      <c r="D38" s="459"/>
      <c r="E38" s="459"/>
      <c r="F38" s="459"/>
      <c r="G38" s="146"/>
      <c r="H38" s="163"/>
      <c r="I38" s="87"/>
      <c r="K38" s="190"/>
      <c r="L38" s="190"/>
      <c r="M38" s="190"/>
      <c r="N38" s="190"/>
      <c r="O38" s="190"/>
      <c r="P38" s="190"/>
      <c r="Q38" s="190"/>
      <c r="R38" s="190"/>
      <c r="S38" s="190"/>
    </row>
    <row r="39" spans="1:19" x14ac:dyDescent="0.25">
      <c r="A39" s="83"/>
      <c r="B39" s="458"/>
      <c r="C39" s="459"/>
      <c r="D39" s="459"/>
      <c r="E39" s="459"/>
      <c r="F39" s="459"/>
      <c r="G39" s="146"/>
      <c r="H39" s="163"/>
      <c r="I39" s="87"/>
      <c r="K39" s="190"/>
      <c r="L39" s="190"/>
      <c r="M39" s="190"/>
      <c r="N39" s="190"/>
      <c r="O39" s="190"/>
      <c r="P39" s="190"/>
      <c r="Q39" s="190"/>
      <c r="R39" s="190"/>
      <c r="S39" s="190"/>
    </row>
    <row r="40" spans="1:19" x14ac:dyDescent="0.25">
      <c r="A40" s="83"/>
      <c r="B40" s="458"/>
      <c r="C40" s="459"/>
      <c r="D40" s="459"/>
      <c r="E40" s="459"/>
      <c r="F40" s="459"/>
      <c r="G40" s="146"/>
      <c r="H40" s="163"/>
      <c r="I40" s="87"/>
      <c r="K40" s="190"/>
      <c r="L40" s="190"/>
      <c r="M40" s="190"/>
      <c r="N40" s="190"/>
      <c r="O40" s="190"/>
      <c r="P40" s="190"/>
      <c r="Q40" s="190"/>
      <c r="R40" s="190"/>
      <c r="S40" s="190"/>
    </row>
    <row r="41" spans="1:19" x14ac:dyDescent="0.25">
      <c r="A41" s="83"/>
      <c r="B41" s="458"/>
      <c r="C41" s="459"/>
      <c r="D41" s="459"/>
      <c r="E41" s="459"/>
      <c r="F41" s="459"/>
      <c r="G41" s="146"/>
      <c r="H41" s="163"/>
      <c r="I41" s="87"/>
      <c r="K41" s="190"/>
      <c r="L41" s="190"/>
      <c r="M41" s="190"/>
      <c r="N41" s="190"/>
      <c r="O41" s="190"/>
      <c r="P41" s="190"/>
      <c r="Q41" s="190"/>
      <c r="R41" s="190"/>
      <c r="S41" s="190"/>
    </row>
    <row r="42" spans="1:19" x14ac:dyDescent="0.25">
      <c r="A42" s="83"/>
      <c r="B42" s="458"/>
      <c r="C42" s="459"/>
      <c r="D42" s="459"/>
      <c r="E42" s="459"/>
      <c r="F42" s="459"/>
      <c r="G42" s="146"/>
      <c r="H42" s="163"/>
      <c r="I42" s="87"/>
      <c r="K42" s="190"/>
      <c r="L42" s="190"/>
      <c r="M42" s="190"/>
      <c r="N42" s="190"/>
      <c r="O42" s="190"/>
      <c r="P42" s="190"/>
      <c r="Q42" s="190"/>
      <c r="R42" s="190"/>
      <c r="S42" s="190"/>
    </row>
    <row r="43" spans="1:19" x14ac:dyDescent="0.25">
      <c r="A43" s="83"/>
      <c r="B43" s="458"/>
      <c r="C43" s="459"/>
      <c r="D43" s="459"/>
      <c r="E43" s="459"/>
      <c r="F43" s="459"/>
      <c r="G43" s="146"/>
      <c r="H43" s="163"/>
      <c r="I43" s="87"/>
      <c r="K43" s="190"/>
      <c r="L43" s="190"/>
      <c r="M43" s="190"/>
      <c r="N43" s="190"/>
      <c r="O43" s="190"/>
      <c r="P43" s="190"/>
      <c r="Q43" s="190"/>
      <c r="R43" s="190"/>
      <c r="S43" s="190"/>
    </row>
    <row r="44" spans="1:19" x14ac:dyDescent="0.25">
      <c r="A44" s="83"/>
      <c r="B44" s="458"/>
      <c r="C44" s="459"/>
      <c r="D44" s="459"/>
      <c r="E44" s="459"/>
      <c r="F44" s="459"/>
      <c r="G44" s="146"/>
      <c r="H44" s="163"/>
      <c r="I44" s="87"/>
      <c r="K44" s="190"/>
      <c r="L44" s="190"/>
      <c r="M44" s="190"/>
      <c r="N44" s="190"/>
      <c r="O44" s="190"/>
      <c r="P44" s="190"/>
      <c r="Q44" s="190"/>
      <c r="R44" s="190"/>
      <c r="S44" s="190"/>
    </row>
    <row r="45" spans="1:19" x14ac:dyDescent="0.25">
      <c r="A45" s="83"/>
      <c r="B45" s="458"/>
      <c r="C45" s="459"/>
      <c r="D45" s="459"/>
      <c r="E45" s="459"/>
      <c r="F45" s="459"/>
      <c r="G45" s="146"/>
      <c r="H45" s="147"/>
      <c r="I45" s="87"/>
      <c r="K45" s="190"/>
      <c r="L45" s="191"/>
      <c r="M45" s="190"/>
      <c r="N45" s="190"/>
      <c r="O45" s="190"/>
      <c r="P45" s="190"/>
      <c r="Q45" s="190"/>
      <c r="R45" s="190"/>
      <c r="S45" s="190"/>
    </row>
    <row r="46" spans="1:19" x14ac:dyDescent="0.25">
      <c r="A46" s="455" t="s">
        <v>229</v>
      </c>
      <c r="B46" s="423"/>
      <c r="C46" s="423"/>
      <c r="D46" s="423"/>
      <c r="E46" s="423"/>
      <c r="F46" s="423"/>
      <c r="G46" s="423"/>
      <c r="H46" s="424"/>
      <c r="I46" s="141">
        <f>SUM(I25:I45)</f>
        <v>193.4</v>
      </c>
      <c r="K46" s="190"/>
      <c r="L46" s="191"/>
      <c r="M46" s="190"/>
      <c r="N46" s="190"/>
      <c r="O46" s="190"/>
      <c r="P46" s="190"/>
      <c r="Q46" s="190"/>
      <c r="R46" s="190"/>
      <c r="S46" s="190"/>
    </row>
    <row r="47" spans="1:19" x14ac:dyDescent="0.25">
      <c r="A47" s="422" t="s">
        <v>230</v>
      </c>
      <c r="B47" s="423"/>
      <c r="C47" s="423"/>
      <c r="D47" s="423"/>
      <c r="E47" s="423"/>
      <c r="F47" s="423"/>
      <c r="G47" s="423"/>
      <c r="H47" s="424"/>
      <c r="I47" s="142">
        <f>ROUND((I46*0.15),2)</f>
        <v>29.01</v>
      </c>
      <c r="K47" s="190"/>
      <c r="L47" s="191"/>
      <c r="M47" s="190"/>
      <c r="N47" s="190"/>
      <c r="O47" s="190"/>
      <c r="P47" s="190"/>
      <c r="Q47" s="190"/>
      <c r="R47" s="190"/>
      <c r="S47" s="190"/>
    </row>
    <row r="48" spans="1:19" x14ac:dyDescent="0.25">
      <c r="A48" s="422" t="s">
        <v>231</v>
      </c>
      <c r="B48" s="423"/>
      <c r="C48" s="423"/>
      <c r="D48" s="423"/>
      <c r="E48" s="423"/>
      <c r="F48" s="423"/>
      <c r="G48" s="423"/>
      <c r="H48" s="424"/>
      <c r="I48" s="130">
        <f>I46+I47</f>
        <v>222.41</v>
      </c>
      <c r="K48" s="190"/>
      <c r="L48" s="190"/>
      <c r="M48" s="190"/>
      <c r="N48" s="190"/>
      <c r="O48" s="190"/>
      <c r="P48" s="190"/>
      <c r="Q48" s="190"/>
      <c r="R48" s="190"/>
      <c r="S48" s="190"/>
    </row>
    <row r="49" spans="1:19" x14ac:dyDescent="0.25">
      <c r="A49" s="401" t="s">
        <v>163</v>
      </c>
      <c r="B49" s="402"/>
      <c r="C49" s="402"/>
      <c r="D49" s="402"/>
      <c r="E49" s="402"/>
      <c r="F49" s="402"/>
      <c r="G49" s="402"/>
      <c r="H49" s="402"/>
      <c r="I49" s="403"/>
      <c r="K49" s="190"/>
      <c r="L49" s="190"/>
      <c r="M49" s="190"/>
      <c r="N49" s="190"/>
      <c r="O49" s="190"/>
      <c r="P49" s="190"/>
      <c r="Q49" s="190"/>
      <c r="R49" s="190"/>
      <c r="S49" s="190"/>
    </row>
    <row r="50" spans="1:19" x14ac:dyDescent="0.25">
      <c r="A50" s="78" t="s">
        <v>164</v>
      </c>
      <c r="B50" s="404" t="s">
        <v>165</v>
      </c>
      <c r="C50" s="405"/>
      <c r="D50" s="406"/>
      <c r="E50" s="404" t="s">
        <v>147</v>
      </c>
      <c r="F50" s="406"/>
      <c r="G50" s="80" t="s">
        <v>149</v>
      </c>
      <c r="H50" s="81" t="s">
        <v>150</v>
      </c>
      <c r="I50" s="82" t="s">
        <v>151</v>
      </c>
      <c r="K50" s="190"/>
      <c r="L50" s="190"/>
      <c r="M50" s="190"/>
      <c r="N50" s="190"/>
      <c r="O50" s="190"/>
      <c r="P50" s="190"/>
      <c r="Q50" s="190"/>
      <c r="R50" s="190"/>
      <c r="S50" s="190"/>
    </row>
    <row r="51" spans="1:19" x14ac:dyDescent="0.25">
      <c r="A51" s="83">
        <v>1</v>
      </c>
      <c r="B51" s="425" t="s">
        <v>166</v>
      </c>
      <c r="C51" s="426"/>
      <c r="D51" s="427"/>
      <c r="E51" s="410" t="s">
        <v>167</v>
      </c>
      <c r="F51" s="411"/>
      <c r="G51" s="115"/>
      <c r="H51" s="113">
        <v>450</v>
      </c>
      <c r="I51" s="90">
        <f>SUM(G51*H51)</f>
        <v>0</v>
      </c>
      <c r="K51" s="190"/>
      <c r="L51" s="190"/>
      <c r="M51" s="190"/>
      <c r="N51" s="190"/>
      <c r="O51" s="190"/>
      <c r="P51" s="190"/>
      <c r="Q51" s="190"/>
      <c r="R51" s="190"/>
      <c r="S51" s="190"/>
    </row>
    <row r="52" spans="1:19" x14ac:dyDescent="0.25">
      <c r="A52" s="83">
        <v>2</v>
      </c>
      <c r="B52" s="395" t="s">
        <v>168</v>
      </c>
      <c r="C52" s="396"/>
      <c r="D52" s="397"/>
      <c r="E52" s="420" t="s">
        <v>167</v>
      </c>
      <c r="F52" s="421"/>
      <c r="G52" s="84"/>
      <c r="H52" s="114">
        <v>350</v>
      </c>
      <c r="I52" s="87">
        <f t="shared" ref="I52:I56" si="0">SUM(G52*H52)</f>
        <v>0</v>
      </c>
      <c r="K52" s="190"/>
      <c r="L52" s="190"/>
      <c r="M52" s="190"/>
      <c r="N52" s="190"/>
      <c r="O52" s="190"/>
      <c r="P52" s="190"/>
      <c r="Q52" s="190"/>
      <c r="R52" s="190"/>
      <c r="S52" s="190"/>
    </row>
    <row r="53" spans="1:19" x14ac:dyDescent="0.25">
      <c r="A53" s="83">
        <v>3</v>
      </c>
      <c r="B53" s="395" t="s">
        <v>169</v>
      </c>
      <c r="C53" s="396"/>
      <c r="D53" s="397"/>
      <c r="E53" s="420" t="s">
        <v>167</v>
      </c>
      <c r="F53" s="421"/>
      <c r="G53" s="84">
        <v>6</v>
      </c>
      <c r="H53" s="114">
        <v>300</v>
      </c>
      <c r="I53" s="87">
        <f t="shared" si="0"/>
        <v>1800</v>
      </c>
      <c r="K53" s="190"/>
      <c r="L53" s="190"/>
      <c r="M53" s="190"/>
      <c r="N53" s="190"/>
      <c r="O53" s="190"/>
      <c r="P53" s="190"/>
      <c r="Q53" s="190"/>
      <c r="R53" s="190"/>
      <c r="S53" s="190"/>
    </row>
    <row r="54" spans="1:19" x14ac:dyDescent="0.25">
      <c r="A54" s="83">
        <v>4</v>
      </c>
      <c r="B54" s="395" t="s">
        <v>170</v>
      </c>
      <c r="C54" s="396"/>
      <c r="D54" s="397"/>
      <c r="E54" s="420" t="s">
        <v>167</v>
      </c>
      <c r="F54" s="421"/>
      <c r="G54" s="84"/>
      <c r="H54" s="114">
        <v>200</v>
      </c>
      <c r="I54" s="87">
        <f t="shared" si="0"/>
        <v>0</v>
      </c>
      <c r="K54" s="190"/>
      <c r="L54" s="190"/>
      <c r="M54" s="190"/>
      <c r="N54" s="190"/>
      <c r="O54" s="190"/>
      <c r="P54" s="190"/>
      <c r="Q54" s="190"/>
      <c r="R54" s="190"/>
      <c r="S54" s="190"/>
    </row>
    <row r="55" spans="1:19" x14ac:dyDescent="0.25">
      <c r="A55" s="83">
        <v>5</v>
      </c>
      <c r="B55" s="395" t="s">
        <v>171</v>
      </c>
      <c r="C55" s="396"/>
      <c r="D55" s="397"/>
      <c r="E55" s="420" t="s">
        <v>167</v>
      </c>
      <c r="F55" s="421"/>
      <c r="G55" s="84">
        <v>6</v>
      </c>
      <c r="H55" s="116">
        <v>200</v>
      </c>
      <c r="I55" s="87">
        <f t="shared" si="0"/>
        <v>1200</v>
      </c>
      <c r="K55" s="190"/>
      <c r="L55" s="190"/>
      <c r="M55" s="190"/>
      <c r="N55" s="190"/>
      <c r="O55" s="190"/>
      <c r="P55" s="190"/>
      <c r="Q55" s="190"/>
      <c r="R55" s="190"/>
      <c r="S55" s="190"/>
    </row>
    <row r="56" spans="1:19" x14ac:dyDescent="0.25">
      <c r="A56" s="83">
        <v>6</v>
      </c>
      <c r="B56" s="395" t="s">
        <v>394</v>
      </c>
      <c r="C56" s="396"/>
      <c r="D56" s="397"/>
      <c r="E56" s="420" t="s">
        <v>167</v>
      </c>
      <c r="F56" s="421"/>
      <c r="G56" s="84"/>
      <c r="H56" s="116">
        <v>140</v>
      </c>
      <c r="I56" s="87">
        <f t="shared" si="0"/>
        <v>0</v>
      </c>
      <c r="K56" s="190"/>
      <c r="L56" s="190"/>
      <c r="M56" s="190"/>
      <c r="N56" s="190"/>
      <c r="O56" s="190"/>
      <c r="P56" s="190"/>
      <c r="Q56" s="190"/>
      <c r="R56" s="190"/>
      <c r="S56" s="190"/>
    </row>
    <row r="57" spans="1:19" x14ac:dyDescent="0.25">
      <c r="A57" s="83"/>
      <c r="B57" s="395"/>
      <c r="C57" s="396"/>
      <c r="D57" s="397"/>
      <c r="E57" s="91"/>
      <c r="F57" s="58"/>
      <c r="G57" s="58"/>
      <c r="H57" s="74"/>
      <c r="I57" s="87"/>
      <c r="K57" s="190"/>
      <c r="L57" s="190"/>
      <c r="M57" s="190"/>
      <c r="N57" s="190"/>
      <c r="O57" s="190"/>
      <c r="P57" s="190"/>
      <c r="Q57" s="190"/>
      <c r="R57" s="190"/>
      <c r="S57" s="190"/>
    </row>
    <row r="58" spans="1:19" x14ac:dyDescent="0.25">
      <c r="A58" s="72"/>
      <c r="B58" s="395"/>
      <c r="C58" s="396"/>
      <c r="D58" s="397"/>
      <c r="F58" s="58"/>
      <c r="G58" s="58"/>
      <c r="H58" s="74"/>
      <c r="I58" s="87"/>
      <c r="K58" s="190"/>
      <c r="L58" s="190"/>
      <c r="M58" s="190"/>
      <c r="N58" s="190"/>
      <c r="O58" s="190"/>
      <c r="P58" s="190"/>
      <c r="Q58" s="190"/>
      <c r="R58" s="190"/>
      <c r="S58" s="190"/>
    </row>
    <row r="59" spans="1:19" x14ac:dyDescent="0.25">
      <c r="A59" s="92"/>
      <c r="B59" s="398"/>
      <c r="C59" s="399"/>
      <c r="D59" s="400"/>
      <c r="E59" s="60"/>
      <c r="F59" s="61"/>
      <c r="G59" s="58"/>
      <c r="H59" s="76"/>
      <c r="I59" s="87"/>
      <c r="K59" s="190"/>
      <c r="L59" s="190"/>
      <c r="M59" s="190"/>
      <c r="N59" s="190"/>
      <c r="O59" s="190"/>
      <c r="P59" s="190"/>
      <c r="Q59" s="190"/>
      <c r="R59" s="190"/>
      <c r="S59" s="190"/>
    </row>
    <row r="60" spans="1:19" x14ac:dyDescent="0.25">
      <c r="A60" s="422" t="s">
        <v>173</v>
      </c>
      <c r="B60" s="423"/>
      <c r="C60" s="423"/>
      <c r="D60" s="423"/>
      <c r="E60" s="423"/>
      <c r="F60" s="423"/>
      <c r="G60" s="423"/>
      <c r="H60" s="424"/>
      <c r="I60" s="98">
        <f>SUM(I51:I59)</f>
        <v>3000</v>
      </c>
      <c r="K60" s="190"/>
      <c r="L60" s="190"/>
      <c r="M60" s="190"/>
      <c r="N60" s="190"/>
      <c r="O60" s="190"/>
      <c r="P60" s="190"/>
      <c r="Q60" s="190"/>
      <c r="R60" s="190"/>
      <c r="S60" s="190"/>
    </row>
    <row r="61" spans="1:19" x14ac:dyDescent="0.25">
      <c r="A61" s="401" t="s">
        <v>174</v>
      </c>
      <c r="B61" s="402"/>
      <c r="C61" s="402"/>
      <c r="D61" s="402"/>
      <c r="E61" s="402"/>
      <c r="F61" s="402"/>
      <c r="G61" s="402"/>
      <c r="H61" s="402"/>
      <c r="I61" s="403"/>
      <c r="K61" s="190"/>
      <c r="L61" s="190"/>
      <c r="M61" s="190"/>
      <c r="N61" s="190"/>
      <c r="O61" s="190"/>
      <c r="P61" s="190"/>
      <c r="Q61" s="190"/>
      <c r="R61" s="190"/>
      <c r="S61" s="190"/>
    </row>
    <row r="62" spans="1:19" x14ac:dyDescent="0.25">
      <c r="A62" s="78" t="s">
        <v>175</v>
      </c>
      <c r="B62" s="404" t="s">
        <v>176</v>
      </c>
      <c r="C62" s="405"/>
      <c r="D62" s="406"/>
      <c r="E62" s="404" t="s">
        <v>177</v>
      </c>
      <c r="F62" s="406"/>
      <c r="G62" s="94" t="s">
        <v>178</v>
      </c>
      <c r="H62" s="94" t="s">
        <v>150</v>
      </c>
      <c r="I62" s="95" t="s">
        <v>151</v>
      </c>
      <c r="K62" s="190"/>
      <c r="L62" s="190"/>
      <c r="M62" s="190"/>
      <c r="N62" s="190"/>
      <c r="O62" s="190"/>
      <c r="P62" s="190"/>
      <c r="Q62" s="190"/>
      <c r="R62" s="190"/>
      <c r="S62" s="190"/>
    </row>
    <row r="63" spans="1:19" x14ac:dyDescent="0.25">
      <c r="A63" s="83">
        <v>1</v>
      </c>
      <c r="B63" s="407" t="s">
        <v>650</v>
      </c>
      <c r="C63" s="408"/>
      <c r="D63" s="409"/>
      <c r="E63" s="420">
        <v>2</v>
      </c>
      <c r="F63" s="421"/>
      <c r="G63" s="153">
        <v>113.2</v>
      </c>
      <c r="H63" s="96">
        <v>5</v>
      </c>
      <c r="I63" s="167">
        <f>H63*G63</f>
        <v>566</v>
      </c>
      <c r="K63" s="190"/>
      <c r="L63" s="190"/>
      <c r="M63" s="190"/>
      <c r="N63" s="190"/>
      <c r="O63" s="190"/>
      <c r="P63" s="190"/>
      <c r="Q63" s="190"/>
      <c r="R63" s="190"/>
      <c r="S63" s="190"/>
    </row>
    <row r="64" spans="1:19" x14ac:dyDescent="0.25">
      <c r="A64" s="97"/>
      <c r="B64" s="412"/>
      <c r="C64" s="413"/>
      <c r="D64" s="414"/>
      <c r="E64" s="415"/>
      <c r="F64" s="416"/>
      <c r="G64" s="84"/>
      <c r="H64" s="96"/>
      <c r="I64" s="167"/>
      <c r="K64" s="190"/>
      <c r="L64" s="190"/>
      <c r="M64" s="190"/>
      <c r="N64" s="190"/>
      <c r="O64" s="190"/>
      <c r="P64" s="190"/>
      <c r="Q64" s="190"/>
      <c r="R64" s="190"/>
      <c r="S64" s="190"/>
    </row>
    <row r="65" spans="1:19" x14ac:dyDescent="0.25">
      <c r="A65" s="422" t="s">
        <v>181</v>
      </c>
      <c r="B65" s="423"/>
      <c r="C65" s="423"/>
      <c r="D65" s="423"/>
      <c r="E65" s="423"/>
      <c r="F65" s="423"/>
      <c r="G65" s="423"/>
      <c r="H65" s="424"/>
      <c r="I65" s="98">
        <f>SUM(I63:I64)</f>
        <v>566</v>
      </c>
      <c r="K65" s="190"/>
      <c r="L65" s="190"/>
      <c r="M65" s="190"/>
      <c r="N65" s="190"/>
      <c r="O65" s="190"/>
      <c r="P65" s="190"/>
      <c r="Q65" s="190"/>
      <c r="R65" s="190"/>
      <c r="S65" s="190"/>
    </row>
    <row r="66" spans="1:19" x14ac:dyDescent="0.25">
      <c r="A66" s="99"/>
      <c r="B66" s="100"/>
      <c r="C66" s="100"/>
      <c r="D66" s="100"/>
      <c r="E66" s="100"/>
      <c r="F66" s="101"/>
      <c r="G66" s="102"/>
      <c r="H66" s="102"/>
      <c r="I66" s="103"/>
      <c r="K66" s="190"/>
      <c r="L66" s="192"/>
      <c r="M66" s="190"/>
      <c r="N66" s="190"/>
      <c r="O66" s="190"/>
      <c r="P66" s="190"/>
      <c r="Q66" s="190"/>
      <c r="R66" s="190"/>
      <c r="S66" s="190"/>
    </row>
    <row r="67" spans="1:19" x14ac:dyDescent="0.25">
      <c r="A67" s="390"/>
      <c r="B67" s="391"/>
      <c r="C67" s="391"/>
      <c r="D67" s="391"/>
      <c r="E67" s="391"/>
      <c r="F67" s="104"/>
      <c r="G67" s="394" t="s">
        <v>182</v>
      </c>
      <c r="H67" s="391"/>
      <c r="I67" s="105">
        <f>I65+I60+I48</f>
        <v>3788.41</v>
      </c>
    </row>
    <row r="68" spans="1:19" x14ac:dyDescent="0.25">
      <c r="A68" s="390"/>
      <c r="B68" s="391"/>
      <c r="C68" s="391"/>
      <c r="D68" s="391"/>
      <c r="E68" s="391"/>
      <c r="F68" s="58"/>
      <c r="G68" s="106"/>
      <c r="H68" s="107"/>
      <c r="I68" s="108"/>
    </row>
    <row r="69" spans="1:19" ht="15.75" thickBot="1" x14ac:dyDescent="0.3">
      <c r="A69" s="390"/>
      <c r="B69" s="391"/>
      <c r="C69" s="391"/>
      <c r="D69" s="391"/>
      <c r="E69" s="391"/>
      <c r="F69" s="58"/>
      <c r="G69" s="444" t="s">
        <v>183</v>
      </c>
      <c r="H69" s="445"/>
      <c r="I69" s="117">
        <f>I67+I68</f>
        <v>3788.41</v>
      </c>
    </row>
    <row r="70" spans="1:19" ht="16.5" thickTop="1" thickBot="1" x14ac:dyDescent="0.3">
      <c r="A70" s="109"/>
      <c r="B70" s="110"/>
      <c r="C70" s="392"/>
      <c r="D70" s="393"/>
      <c r="E70" s="393"/>
      <c r="F70" s="393"/>
      <c r="G70" s="111"/>
      <c r="H70" s="111"/>
      <c r="I70" s="112"/>
    </row>
    <row r="72" spans="1:19" x14ac:dyDescent="0.25">
      <c r="A72" s="55"/>
      <c r="B72" s="55"/>
    </row>
  </sheetData>
  <mergeCells count="83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5:F45"/>
    <mergeCell ref="B34:F34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44:F44"/>
    <mergeCell ref="A46:H46"/>
    <mergeCell ref="A47:H47"/>
    <mergeCell ref="A48:H48"/>
    <mergeCell ref="A49:I49"/>
    <mergeCell ref="B50:D50"/>
    <mergeCell ref="E50:F50"/>
    <mergeCell ref="B51:D51"/>
    <mergeCell ref="E51:F51"/>
    <mergeCell ref="B52:D52"/>
    <mergeCell ref="E52:F52"/>
    <mergeCell ref="B53:D53"/>
    <mergeCell ref="E53:F53"/>
    <mergeCell ref="B62:D62"/>
    <mergeCell ref="E62:F62"/>
    <mergeCell ref="B54:D54"/>
    <mergeCell ref="E54:F54"/>
    <mergeCell ref="B55:D55"/>
    <mergeCell ref="E55:F55"/>
    <mergeCell ref="B56:D56"/>
    <mergeCell ref="E56:F56"/>
    <mergeCell ref="B57:D57"/>
    <mergeCell ref="B58:D58"/>
    <mergeCell ref="B59:D59"/>
    <mergeCell ref="A60:H60"/>
    <mergeCell ref="A61:I61"/>
    <mergeCell ref="C70:F70"/>
    <mergeCell ref="B63:D63"/>
    <mergeCell ref="E63:F63"/>
    <mergeCell ref="B64:D64"/>
    <mergeCell ref="E64:F64"/>
    <mergeCell ref="A65:H65"/>
    <mergeCell ref="A67:B67"/>
    <mergeCell ref="C67:E67"/>
    <mergeCell ref="G67:H67"/>
    <mergeCell ref="A68:B68"/>
    <mergeCell ref="C68:E68"/>
    <mergeCell ref="A69:B69"/>
    <mergeCell ref="C69:E69"/>
    <mergeCell ref="G69:H69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Q72"/>
  <sheetViews>
    <sheetView topLeftCell="A13" workbookViewId="0">
      <selection activeCell="A43" sqref="A43:I7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9.140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 t="e">
        <f>#REF!</f>
        <v>#REF!</v>
      </c>
      <c r="I9" s="442"/>
    </row>
    <row r="10" spans="1:13" x14ac:dyDescent="0.25">
      <c r="A10" s="57" t="s">
        <v>130</v>
      </c>
      <c r="B10" s="55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F11" s="428" t="s">
        <v>133</v>
      </c>
      <c r="G11" s="429"/>
      <c r="H11" s="495" t="e">
        <f>#REF!</f>
        <v>#REF!</v>
      </c>
      <c r="I11" s="431"/>
    </row>
    <row r="12" spans="1:13" x14ac:dyDescent="0.25">
      <c r="A12" s="57" t="s">
        <v>135</v>
      </c>
      <c r="B12" s="55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456</v>
      </c>
      <c r="G15" s="460"/>
      <c r="H15" s="461" t="s">
        <v>385</v>
      </c>
      <c r="I15" s="457"/>
    </row>
    <row r="16" spans="1:13" x14ac:dyDescent="0.25">
      <c r="A16" s="434" t="s">
        <v>651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/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/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/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/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>
        <v>1</v>
      </c>
      <c r="B25" s="407" t="s">
        <v>652</v>
      </c>
      <c r="C25" s="408"/>
      <c r="D25" s="408"/>
      <c r="E25" s="408"/>
      <c r="F25" s="409"/>
      <c r="G25" s="146">
        <v>1</v>
      </c>
      <c r="H25" s="162">
        <v>1100</v>
      </c>
      <c r="I25" s="87">
        <f>H25*G25</f>
        <v>1100</v>
      </c>
    </row>
    <row r="26" spans="1:11" x14ac:dyDescent="0.25">
      <c r="A26" s="83"/>
      <c r="B26" s="417"/>
      <c r="C26" s="418"/>
      <c r="D26" s="418"/>
      <c r="E26" s="418"/>
      <c r="F26" s="419"/>
      <c r="G26" s="146"/>
      <c r="H26" s="163"/>
      <c r="I26" s="87"/>
    </row>
    <row r="27" spans="1:11" x14ac:dyDescent="0.25">
      <c r="A27" s="83"/>
      <c r="B27" s="417"/>
      <c r="C27" s="418"/>
      <c r="D27" s="418"/>
      <c r="E27" s="418"/>
      <c r="F27" s="419"/>
      <c r="G27" s="146"/>
      <c r="H27" s="163"/>
      <c r="I27" s="87"/>
    </row>
    <row r="28" spans="1:11" x14ac:dyDescent="0.25">
      <c r="A28" s="83"/>
      <c r="B28" s="417"/>
      <c r="C28" s="418"/>
      <c r="D28" s="418"/>
      <c r="E28" s="418"/>
      <c r="F28" s="419"/>
      <c r="G28" s="146"/>
      <c r="H28" s="163"/>
      <c r="I28" s="87"/>
    </row>
    <row r="29" spans="1:11" x14ac:dyDescent="0.25">
      <c r="A29" s="83"/>
      <c r="B29" s="417"/>
      <c r="C29" s="418"/>
      <c r="D29" s="418"/>
      <c r="E29" s="418"/>
      <c r="F29" s="419"/>
      <c r="G29" s="146"/>
      <c r="H29" s="163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63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63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63"/>
      <c r="I32" s="87"/>
    </row>
    <row r="33" spans="1:17" x14ac:dyDescent="0.25">
      <c r="A33" s="83"/>
      <c r="B33" s="458"/>
      <c r="C33" s="459"/>
      <c r="D33" s="459"/>
      <c r="E33" s="459"/>
      <c r="F33" s="459"/>
      <c r="G33" s="146"/>
      <c r="H33" s="163"/>
      <c r="I33" s="87"/>
    </row>
    <row r="34" spans="1:17" x14ac:dyDescent="0.25">
      <c r="A34" s="83"/>
      <c r="B34" s="458"/>
      <c r="C34" s="459"/>
      <c r="D34" s="459"/>
      <c r="E34" s="459"/>
      <c r="F34" s="459"/>
      <c r="G34" s="146"/>
      <c r="H34" s="163"/>
      <c r="I34" s="87"/>
      <c r="L34" s="190"/>
      <c r="M34" s="190"/>
      <c r="N34" s="190"/>
      <c r="O34" s="190"/>
      <c r="P34" s="190"/>
      <c r="Q34" s="190"/>
    </row>
    <row r="35" spans="1:17" x14ac:dyDescent="0.25">
      <c r="A35" s="83"/>
      <c r="B35" s="458"/>
      <c r="C35" s="459"/>
      <c r="D35" s="459"/>
      <c r="E35" s="459"/>
      <c r="F35" s="459"/>
      <c r="G35" s="146"/>
      <c r="H35" s="163"/>
      <c r="I35" s="87"/>
      <c r="L35" s="190"/>
      <c r="M35" s="190"/>
      <c r="N35" s="190"/>
      <c r="O35" s="190"/>
      <c r="P35" s="190"/>
      <c r="Q35" s="190"/>
    </row>
    <row r="36" spans="1:17" x14ac:dyDescent="0.25">
      <c r="A36" s="83"/>
      <c r="B36" s="458"/>
      <c r="C36" s="459"/>
      <c r="D36" s="459"/>
      <c r="E36" s="459"/>
      <c r="F36" s="459"/>
      <c r="G36" s="146"/>
      <c r="H36" s="163"/>
      <c r="I36" s="87"/>
      <c r="L36" s="190"/>
      <c r="M36" s="190"/>
      <c r="N36" s="190"/>
      <c r="O36" s="190"/>
      <c r="P36" s="190"/>
      <c r="Q36" s="190"/>
    </row>
    <row r="37" spans="1:17" x14ac:dyDescent="0.25">
      <c r="A37" s="83"/>
      <c r="B37" s="458"/>
      <c r="C37" s="459"/>
      <c r="D37" s="459"/>
      <c r="E37" s="459"/>
      <c r="F37" s="459"/>
      <c r="G37" s="146"/>
      <c r="H37" s="163"/>
      <c r="I37" s="87"/>
      <c r="L37" s="190"/>
      <c r="M37" s="190"/>
      <c r="N37" s="190"/>
      <c r="O37" s="190"/>
      <c r="P37" s="190"/>
      <c r="Q37" s="190"/>
    </row>
    <row r="38" spans="1:17" x14ac:dyDescent="0.25">
      <c r="A38" s="83"/>
      <c r="B38" s="458"/>
      <c r="C38" s="459"/>
      <c r="D38" s="459"/>
      <c r="E38" s="459"/>
      <c r="F38" s="459"/>
      <c r="G38" s="146"/>
      <c r="H38" s="163"/>
      <c r="I38" s="87"/>
      <c r="L38" s="190"/>
      <c r="M38" s="190"/>
      <c r="N38" s="190"/>
      <c r="O38" s="190"/>
      <c r="P38" s="190"/>
      <c r="Q38" s="190"/>
    </row>
    <row r="39" spans="1:17" x14ac:dyDescent="0.25">
      <c r="A39" s="83"/>
      <c r="B39" s="458"/>
      <c r="C39" s="459"/>
      <c r="D39" s="459"/>
      <c r="E39" s="459"/>
      <c r="F39" s="459"/>
      <c r="G39" s="146"/>
      <c r="H39" s="163"/>
      <c r="I39" s="87"/>
      <c r="L39" s="190"/>
      <c r="M39" s="190"/>
      <c r="N39" s="190"/>
      <c r="O39" s="190"/>
      <c r="P39" s="190"/>
      <c r="Q39" s="190"/>
    </row>
    <row r="40" spans="1:17" x14ac:dyDescent="0.25">
      <c r="A40" s="83"/>
      <c r="B40" s="458"/>
      <c r="C40" s="459"/>
      <c r="D40" s="459"/>
      <c r="E40" s="459"/>
      <c r="F40" s="459"/>
      <c r="G40" s="146"/>
      <c r="H40" s="163"/>
      <c r="I40" s="87"/>
      <c r="L40" s="190"/>
      <c r="M40" s="190"/>
      <c r="N40" s="190"/>
      <c r="O40" s="190"/>
      <c r="P40" s="190"/>
      <c r="Q40" s="190"/>
    </row>
    <row r="41" spans="1:17" x14ac:dyDescent="0.25">
      <c r="A41" s="83"/>
      <c r="B41" s="458"/>
      <c r="C41" s="459"/>
      <c r="D41" s="459"/>
      <c r="E41" s="459"/>
      <c r="F41" s="459"/>
      <c r="G41" s="146"/>
      <c r="H41" s="163"/>
      <c r="I41" s="87"/>
      <c r="L41" s="190"/>
      <c r="M41" s="190"/>
      <c r="N41" s="190"/>
      <c r="O41" s="190"/>
      <c r="P41" s="190"/>
      <c r="Q41" s="190"/>
    </row>
    <row r="42" spans="1:17" x14ac:dyDescent="0.25">
      <c r="A42" s="83"/>
      <c r="B42" s="458"/>
      <c r="C42" s="459"/>
      <c r="D42" s="459"/>
      <c r="E42" s="459"/>
      <c r="F42" s="459"/>
      <c r="G42" s="146"/>
      <c r="H42" s="163"/>
      <c r="I42" s="87"/>
      <c r="L42" s="190"/>
      <c r="M42" s="190"/>
      <c r="N42" s="190"/>
      <c r="O42" s="190"/>
      <c r="P42" s="190"/>
      <c r="Q42" s="190"/>
    </row>
    <row r="43" spans="1:17" x14ac:dyDescent="0.25">
      <c r="A43" s="83"/>
      <c r="B43" s="458"/>
      <c r="C43" s="459"/>
      <c r="D43" s="459"/>
      <c r="E43" s="459"/>
      <c r="F43" s="459"/>
      <c r="G43" s="146"/>
      <c r="H43" s="163"/>
      <c r="I43" s="87"/>
      <c r="L43" s="190"/>
      <c r="M43" s="190"/>
      <c r="N43" s="190"/>
      <c r="O43" s="190"/>
      <c r="P43" s="190"/>
      <c r="Q43" s="190"/>
    </row>
    <row r="44" spans="1:17" x14ac:dyDescent="0.25">
      <c r="A44" s="83"/>
      <c r="B44" s="458"/>
      <c r="C44" s="459"/>
      <c r="D44" s="459"/>
      <c r="E44" s="459"/>
      <c r="F44" s="459"/>
      <c r="G44" s="146"/>
      <c r="H44" s="163"/>
      <c r="I44" s="87"/>
      <c r="L44" s="190"/>
      <c r="M44" s="190"/>
      <c r="N44" s="190"/>
      <c r="O44" s="190"/>
      <c r="P44" s="190"/>
      <c r="Q44" s="190"/>
    </row>
    <row r="45" spans="1:17" x14ac:dyDescent="0.25">
      <c r="A45" s="83"/>
      <c r="B45" s="458"/>
      <c r="C45" s="459"/>
      <c r="D45" s="459"/>
      <c r="E45" s="459"/>
      <c r="F45" s="459"/>
      <c r="G45" s="146"/>
      <c r="H45" s="147"/>
      <c r="I45" s="87"/>
      <c r="L45" s="191"/>
      <c r="M45" s="190"/>
      <c r="N45" s="190"/>
      <c r="O45" s="190"/>
      <c r="P45" s="190"/>
      <c r="Q45" s="190"/>
    </row>
    <row r="46" spans="1:17" x14ac:dyDescent="0.25">
      <c r="A46" s="455" t="s">
        <v>229</v>
      </c>
      <c r="B46" s="423"/>
      <c r="C46" s="423"/>
      <c r="D46" s="423"/>
      <c r="E46" s="423"/>
      <c r="F46" s="423"/>
      <c r="G46" s="423"/>
      <c r="H46" s="424"/>
      <c r="I46" s="141">
        <f>SUM(I25:I45)</f>
        <v>1100</v>
      </c>
      <c r="L46" s="191"/>
      <c r="M46" s="190"/>
      <c r="N46" s="190"/>
      <c r="O46" s="190"/>
      <c r="P46" s="190"/>
      <c r="Q46" s="190"/>
    </row>
    <row r="47" spans="1:17" x14ac:dyDescent="0.25">
      <c r="A47" s="422" t="s">
        <v>230</v>
      </c>
      <c r="B47" s="423"/>
      <c r="C47" s="423"/>
      <c r="D47" s="423"/>
      <c r="E47" s="423"/>
      <c r="F47" s="423"/>
      <c r="G47" s="423"/>
      <c r="H47" s="424"/>
      <c r="I47" s="142">
        <f>ROUND((I46*0.15),2)</f>
        <v>165</v>
      </c>
      <c r="L47" s="191"/>
      <c r="M47" s="190"/>
      <c r="N47" s="190"/>
      <c r="O47" s="190"/>
      <c r="P47" s="190"/>
      <c r="Q47" s="190"/>
    </row>
    <row r="48" spans="1:17" x14ac:dyDescent="0.25">
      <c r="A48" s="422" t="s">
        <v>231</v>
      </c>
      <c r="B48" s="423"/>
      <c r="C48" s="423"/>
      <c r="D48" s="423"/>
      <c r="E48" s="423"/>
      <c r="F48" s="423"/>
      <c r="G48" s="423"/>
      <c r="H48" s="424"/>
      <c r="I48" s="130">
        <f>I46+I47</f>
        <v>1265</v>
      </c>
      <c r="L48" s="190"/>
      <c r="M48" s="190"/>
      <c r="N48" s="190"/>
      <c r="O48" s="190"/>
      <c r="P48" s="190"/>
      <c r="Q48" s="190"/>
    </row>
    <row r="49" spans="1:17" x14ac:dyDescent="0.25">
      <c r="A49" s="401" t="s">
        <v>163</v>
      </c>
      <c r="B49" s="402"/>
      <c r="C49" s="402"/>
      <c r="D49" s="402"/>
      <c r="E49" s="402"/>
      <c r="F49" s="402"/>
      <c r="G49" s="402"/>
      <c r="H49" s="402"/>
      <c r="I49" s="403"/>
      <c r="L49" s="190"/>
      <c r="M49" s="190"/>
      <c r="N49" s="190"/>
      <c r="O49" s="190"/>
      <c r="P49" s="190"/>
      <c r="Q49" s="190"/>
    </row>
    <row r="50" spans="1:17" x14ac:dyDescent="0.25">
      <c r="A50" s="78" t="s">
        <v>164</v>
      </c>
      <c r="B50" s="404" t="s">
        <v>165</v>
      </c>
      <c r="C50" s="405"/>
      <c r="D50" s="406"/>
      <c r="E50" s="404" t="s">
        <v>147</v>
      </c>
      <c r="F50" s="406"/>
      <c r="G50" s="80" t="s">
        <v>149</v>
      </c>
      <c r="H50" s="81" t="s">
        <v>150</v>
      </c>
      <c r="I50" s="82" t="s">
        <v>151</v>
      </c>
      <c r="L50" s="190"/>
      <c r="M50" s="190"/>
      <c r="N50" s="190"/>
      <c r="O50" s="190"/>
      <c r="P50" s="190"/>
      <c r="Q50" s="190"/>
    </row>
    <row r="51" spans="1:17" x14ac:dyDescent="0.25">
      <c r="A51" s="83">
        <v>1</v>
      </c>
      <c r="B51" s="425" t="s">
        <v>166</v>
      </c>
      <c r="C51" s="426"/>
      <c r="D51" s="427"/>
      <c r="E51" s="410" t="s">
        <v>167</v>
      </c>
      <c r="F51" s="411"/>
      <c r="G51" s="115"/>
      <c r="H51" s="113">
        <v>450</v>
      </c>
      <c r="I51" s="90">
        <f>SUM(G51*H51)</f>
        <v>0</v>
      </c>
      <c r="L51" s="190"/>
      <c r="M51" s="190"/>
      <c r="N51" s="190"/>
      <c r="O51" s="190"/>
      <c r="P51" s="190"/>
      <c r="Q51" s="190"/>
    </row>
    <row r="52" spans="1:17" x14ac:dyDescent="0.25">
      <c r="A52" s="83">
        <v>2</v>
      </c>
      <c r="B52" s="395" t="s">
        <v>168</v>
      </c>
      <c r="C52" s="396"/>
      <c r="D52" s="397"/>
      <c r="E52" s="420" t="s">
        <v>167</v>
      </c>
      <c r="F52" s="421"/>
      <c r="G52" s="84"/>
      <c r="H52" s="114">
        <v>350</v>
      </c>
      <c r="I52" s="87">
        <f t="shared" ref="I52:I56" si="0">SUM(G52*H52)</f>
        <v>0</v>
      </c>
      <c r="L52" s="190"/>
      <c r="M52" s="190"/>
      <c r="N52" s="190"/>
      <c r="O52" s="190"/>
      <c r="P52" s="190"/>
      <c r="Q52" s="190"/>
    </row>
    <row r="53" spans="1:17" x14ac:dyDescent="0.25">
      <c r="A53" s="83">
        <v>3</v>
      </c>
      <c r="B53" s="395" t="s">
        <v>169</v>
      </c>
      <c r="C53" s="396"/>
      <c r="D53" s="397"/>
      <c r="E53" s="420" t="s">
        <v>167</v>
      </c>
      <c r="F53" s="421"/>
      <c r="G53" s="84">
        <v>6</v>
      </c>
      <c r="H53" s="114">
        <v>300</v>
      </c>
      <c r="I53" s="87">
        <f t="shared" si="0"/>
        <v>1800</v>
      </c>
      <c r="L53" s="190"/>
      <c r="M53" s="190"/>
      <c r="N53" s="190"/>
      <c r="O53" s="190"/>
      <c r="P53" s="190"/>
      <c r="Q53" s="190"/>
    </row>
    <row r="54" spans="1:17" x14ac:dyDescent="0.25">
      <c r="A54" s="83">
        <v>4</v>
      </c>
      <c r="B54" s="395" t="s">
        <v>170</v>
      </c>
      <c r="C54" s="396"/>
      <c r="D54" s="397"/>
      <c r="E54" s="420" t="s">
        <v>167</v>
      </c>
      <c r="F54" s="421"/>
      <c r="G54" s="84"/>
      <c r="H54" s="114">
        <v>200</v>
      </c>
      <c r="I54" s="87">
        <f t="shared" si="0"/>
        <v>0</v>
      </c>
      <c r="L54" s="190"/>
      <c r="M54" s="190"/>
      <c r="N54" s="190"/>
      <c r="O54" s="190"/>
      <c r="P54" s="190"/>
      <c r="Q54" s="190"/>
    </row>
    <row r="55" spans="1:17" x14ac:dyDescent="0.25">
      <c r="A55" s="83">
        <v>5</v>
      </c>
      <c r="B55" s="395" t="s">
        <v>171</v>
      </c>
      <c r="C55" s="396"/>
      <c r="D55" s="397"/>
      <c r="E55" s="420" t="s">
        <v>167</v>
      </c>
      <c r="F55" s="421"/>
      <c r="G55" s="84">
        <v>6</v>
      </c>
      <c r="H55" s="116">
        <v>200</v>
      </c>
      <c r="I55" s="87">
        <f t="shared" si="0"/>
        <v>1200</v>
      </c>
      <c r="L55" s="190"/>
      <c r="M55" s="190"/>
      <c r="N55" s="190"/>
      <c r="O55" s="190"/>
      <c r="P55" s="190"/>
      <c r="Q55" s="190"/>
    </row>
    <row r="56" spans="1:17" x14ac:dyDescent="0.25">
      <c r="A56" s="83">
        <v>6</v>
      </c>
      <c r="B56" s="395" t="s">
        <v>410</v>
      </c>
      <c r="C56" s="396"/>
      <c r="D56" s="397"/>
      <c r="E56" s="420" t="s">
        <v>167</v>
      </c>
      <c r="F56" s="421"/>
      <c r="G56" s="84"/>
      <c r="H56" s="116">
        <v>140</v>
      </c>
      <c r="I56" s="87">
        <f t="shared" si="0"/>
        <v>0</v>
      </c>
      <c r="L56" s="190"/>
      <c r="M56" s="190"/>
      <c r="N56" s="190"/>
      <c r="O56" s="190"/>
      <c r="P56" s="190"/>
      <c r="Q56" s="190"/>
    </row>
    <row r="57" spans="1:17" x14ac:dyDescent="0.25">
      <c r="A57" s="83"/>
      <c r="B57" s="395"/>
      <c r="C57" s="396"/>
      <c r="D57" s="397"/>
      <c r="E57" s="91"/>
      <c r="F57" s="58"/>
      <c r="G57" s="58"/>
      <c r="H57" s="74"/>
      <c r="I57" s="87"/>
    </row>
    <row r="58" spans="1:17" x14ac:dyDescent="0.25">
      <c r="A58" s="72"/>
      <c r="B58" s="395"/>
      <c r="C58" s="396"/>
      <c r="D58" s="397"/>
      <c r="F58" s="58"/>
      <c r="G58" s="58"/>
      <c r="H58" s="74"/>
      <c r="I58" s="87"/>
    </row>
    <row r="59" spans="1:17" x14ac:dyDescent="0.25">
      <c r="A59" s="92"/>
      <c r="B59" s="398"/>
      <c r="C59" s="399"/>
      <c r="D59" s="400"/>
      <c r="E59" s="60"/>
      <c r="F59" s="61"/>
      <c r="G59" s="58"/>
      <c r="H59" s="76"/>
      <c r="I59" s="87"/>
    </row>
    <row r="60" spans="1:17" x14ac:dyDescent="0.25">
      <c r="A60" s="422" t="s">
        <v>173</v>
      </c>
      <c r="B60" s="423"/>
      <c r="C60" s="423"/>
      <c r="D60" s="423"/>
      <c r="E60" s="423"/>
      <c r="F60" s="423"/>
      <c r="G60" s="423"/>
      <c r="H60" s="424"/>
      <c r="I60" s="98">
        <f>SUM(I51:I59)</f>
        <v>3000</v>
      </c>
    </row>
    <row r="61" spans="1:17" x14ac:dyDescent="0.25">
      <c r="A61" s="401" t="s">
        <v>174</v>
      </c>
      <c r="B61" s="402"/>
      <c r="C61" s="402"/>
      <c r="D61" s="402"/>
      <c r="E61" s="402"/>
      <c r="F61" s="402"/>
      <c r="G61" s="402"/>
      <c r="H61" s="402"/>
      <c r="I61" s="403"/>
    </row>
    <row r="62" spans="1:17" x14ac:dyDescent="0.25">
      <c r="A62" s="78" t="s">
        <v>175</v>
      </c>
      <c r="B62" s="404" t="s">
        <v>176</v>
      </c>
      <c r="C62" s="405"/>
      <c r="D62" s="406"/>
      <c r="E62" s="404" t="s">
        <v>177</v>
      </c>
      <c r="F62" s="406"/>
      <c r="G62" s="94" t="s">
        <v>178</v>
      </c>
      <c r="H62" s="94" t="s">
        <v>150</v>
      </c>
      <c r="I62" s="95" t="s">
        <v>151</v>
      </c>
    </row>
    <row r="63" spans="1:17" x14ac:dyDescent="0.25">
      <c r="A63" s="83">
        <v>1</v>
      </c>
      <c r="B63" s="407" t="s">
        <v>653</v>
      </c>
      <c r="C63" s="408"/>
      <c r="D63" s="409"/>
      <c r="E63" s="420">
        <v>2</v>
      </c>
      <c r="F63" s="421"/>
      <c r="G63" s="153">
        <v>130</v>
      </c>
      <c r="H63" s="96">
        <v>5</v>
      </c>
      <c r="I63" s="167">
        <f>H63*G63</f>
        <v>650</v>
      </c>
    </row>
    <row r="64" spans="1:17" x14ac:dyDescent="0.25">
      <c r="A64" s="97"/>
      <c r="B64" s="412"/>
      <c r="C64" s="413"/>
      <c r="D64" s="414"/>
      <c r="E64" s="415"/>
      <c r="F64" s="416"/>
      <c r="G64" s="84"/>
      <c r="H64" s="96"/>
      <c r="I64" s="167"/>
    </row>
    <row r="65" spans="1:12" x14ac:dyDescent="0.25">
      <c r="A65" s="422" t="s">
        <v>181</v>
      </c>
      <c r="B65" s="423"/>
      <c r="C65" s="423"/>
      <c r="D65" s="423"/>
      <c r="E65" s="423"/>
      <c r="F65" s="423"/>
      <c r="G65" s="423"/>
      <c r="H65" s="424"/>
      <c r="I65" s="98">
        <f>SUM(I63:I64)</f>
        <v>650</v>
      </c>
    </row>
    <row r="66" spans="1:12" x14ac:dyDescent="0.25">
      <c r="A66" s="99"/>
      <c r="B66" s="100"/>
      <c r="C66" s="100"/>
      <c r="D66" s="100"/>
      <c r="E66" s="100"/>
      <c r="F66" s="101"/>
      <c r="G66" s="102"/>
      <c r="H66" s="102"/>
      <c r="I66" s="103"/>
      <c r="L66" s="55"/>
    </row>
    <row r="67" spans="1:12" x14ac:dyDescent="0.25">
      <c r="A67" s="390"/>
      <c r="B67" s="391"/>
      <c r="C67" s="391"/>
      <c r="D67" s="391"/>
      <c r="E67" s="391"/>
      <c r="F67" s="104"/>
      <c r="G67" s="394" t="s">
        <v>182</v>
      </c>
      <c r="H67" s="391"/>
      <c r="I67" s="105">
        <f>I65+I60+I48</f>
        <v>4915</v>
      </c>
    </row>
    <row r="68" spans="1:12" x14ac:dyDescent="0.25">
      <c r="A68" s="390"/>
      <c r="B68" s="391"/>
      <c r="C68" s="391"/>
      <c r="D68" s="391"/>
      <c r="E68" s="391"/>
      <c r="F68" s="58"/>
      <c r="G68" s="106"/>
      <c r="H68" s="107"/>
      <c r="I68" s="108"/>
    </row>
    <row r="69" spans="1:12" ht="15.75" thickBot="1" x14ac:dyDescent="0.3">
      <c r="A69" s="390"/>
      <c r="B69" s="391"/>
      <c r="C69" s="391"/>
      <c r="D69" s="391"/>
      <c r="E69" s="391"/>
      <c r="F69" s="58"/>
      <c r="G69" s="444" t="s">
        <v>183</v>
      </c>
      <c r="H69" s="445"/>
      <c r="I69" s="117">
        <f>I67+I68</f>
        <v>4915</v>
      </c>
    </row>
    <row r="70" spans="1:12" ht="16.5" thickTop="1" thickBot="1" x14ac:dyDescent="0.3">
      <c r="A70" s="109"/>
      <c r="B70" s="110"/>
      <c r="C70" s="392"/>
      <c r="D70" s="393"/>
      <c r="E70" s="393"/>
      <c r="F70" s="393"/>
      <c r="G70" s="111"/>
      <c r="H70" s="111"/>
      <c r="I70" s="112"/>
    </row>
    <row r="72" spans="1:12" x14ac:dyDescent="0.25">
      <c r="A72" s="55"/>
      <c r="B72" s="55"/>
    </row>
  </sheetData>
  <mergeCells count="83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5:F45"/>
    <mergeCell ref="B34:F34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44:F44"/>
    <mergeCell ref="A46:H46"/>
    <mergeCell ref="A47:H47"/>
    <mergeCell ref="A48:H48"/>
    <mergeCell ref="A49:I49"/>
    <mergeCell ref="B50:D50"/>
    <mergeCell ref="E50:F50"/>
    <mergeCell ref="B51:D51"/>
    <mergeCell ref="E51:F51"/>
    <mergeCell ref="B52:D52"/>
    <mergeCell ref="E52:F52"/>
    <mergeCell ref="B53:D53"/>
    <mergeCell ref="E53:F53"/>
    <mergeCell ref="B62:D62"/>
    <mergeCell ref="E62:F62"/>
    <mergeCell ref="B54:D54"/>
    <mergeCell ref="E54:F54"/>
    <mergeCell ref="B55:D55"/>
    <mergeCell ref="E55:F55"/>
    <mergeCell ref="B56:D56"/>
    <mergeCell ref="E56:F56"/>
    <mergeCell ref="B57:D57"/>
    <mergeCell ref="B58:D58"/>
    <mergeCell ref="B59:D59"/>
    <mergeCell ref="A60:H60"/>
    <mergeCell ref="A61:I61"/>
    <mergeCell ref="C70:F70"/>
    <mergeCell ref="B63:D63"/>
    <mergeCell ref="E63:F63"/>
    <mergeCell ref="B64:D64"/>
    <mergeCell ref="E64:F64"/>
    <mergeCell ref="A65:H65"/>
    <mergeCell ref="A67:B67"/>
    <mergeCell ref="C67:E67"/>
    <mergeCell ref="G67:H67"/>
    <mergeCell ref="A68:B68"/>
    <mergeCell ref="C68:E68"/>
    <mergeCell ref="A69:B69"/>
    <mergeCell ref="C69:E69"/>
    <mergeCell ref="G69:H69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Q72"/>
  <sheetViews>
    <sheetView topLeftCell="A13" workbookViewId="0">
      <selection activeCell="A43" sqref="A43:I7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9.140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 t="e">
        <f>#REF!</f>
        <v>#REF!</v>
      </c>
      <c r="I9" s="442"/>
    </row>
    <row r="10" spans="1:13" x14ac:dyDescent="0.25">
      <c r="A10" s="57" t="s">
        <v>130</v>
      </c>
      <c r="B10" s="55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F11" s="428" t="s">
        <v>133</v>
      </c>
      <c r="G11" s="429"/>
      <c r="H11" s="495" t="e">
        <f>#REF!</f>
        <v>#REF!</v>
      </c>
      <c r="I11" s="431"/>
    </row>
    <row r="12" spans="1:13" x14ac:dyDescent="0.25">
      <c r="A12" s="57" t="s">
        <v>135</v>
      </c>
      <c r="B12" s="55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456</v>
      </c>
      <c r="G15" s="460"/>
      <c r="H15" s="461" t="s">
        <v>373</v>
      </c>
      <c r="I15" s="457"/>
    </row>
    <row r="16" spans="1:13" x14ac:dyDescent="0.25">
      <c r="A16" s="434" t="s">
        <v>654</v>
      </c>
      <c r="B16" s="435"/>
      <c r="C16" s="435"/>
      <c r="D16" s="435"/>
      <c r="E16" s="435"/>
      <c r="F16" s="435"/>
      <c r="G16" s="435"/>
      <c r="H16" s="435"/>
      <c r="I16" s="436"/>
    </row>
    <row r="17" spans="1:17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7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7" x14ac:dyDescent="0.25">
      <c r="A19" s="67"/>
      <c r="B19" s="410"/>
      <c r="C19" s="432"/>
      <c r="D19" s="411"/>
      <c r="E19" s="68"/>
      <c r="F19" s="69"/>
      <c r="G19" s="68"/>
      <c r="H19" s="70"/>
      <c r="I19" s="71"/>
    </row>
    <row r="20" spans="1:17" x14ac:dyDescent="0.25">
      <c r="A20" s="72"/>
      <c r="B20" s="420"/>
      <c r="C20" s="359"/>
      <c r="D20" s="421"/>
      <c r="E20" s="73"/>
      <c r="F20" s="58"/>
      <c r="G20" s="73"/>
      <c r="H20" s="74"/>
      <c r="I20" s="71"/>
    </row>
    <row r="21" spans="1:17" x14ac:dyDescent="0.25">
      <c r="A21" s="72"/>
      <c r="B21" s="415"/>
      <c r="C21" s="433"/>
      <c r="D21" s="416"/>
      <c r="E21" s="73"/>
      <c r="F21" s="58"/>
      <c r="G21" s="75"/>
      <c r="H21" s="76"/>
      <c r="I21" s="77"/>
    </row>
    <row r="22" spans="1:17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/>
    </row>
    <row r="23" spans="1:17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7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7" x14ac:dyDescent="0.25">
      <c r="A25" s="83">
        <v>1</v>
      </c>
      <c r="B25" s="407" t="s">
        <v>655</v>
      </c>
      <c r="C25" s="408"/>
      <c r="D25" s="408"/>
      <c r="E25" s="408"/>
      <c r="F25" s="409"/>
      <c r="G25" s="146">
        <v>2</v>
      </c>
      <c r="H25" s="162">
        <v>32.4</v>
      </c>
      <c r="I25" s="87">
        <f>H25*G25</f>
        <v>64.8</v>
      </c>
    </row>
    <row r="26" spans="1:17" x14ac:dyDescent="0.25">
      <c r="A26" s="83">
        <v>2</v>
      </c>
      <c r="B26" s="417" t="s">
        <v>656</v>
      </c>
      <c r="C26" s="418"/>
      <c r="D26" s="418"/>
      <c r="E26" s="418"/>
      <c r="F26" s="419"/>
      <c r="G26" s="146">
        <v>2</v>
      </c>
      <c r="H26" s="163">
        <v>13.41</v>
      </c>
      <c r="I26" s="87">
        <f>H26*G26</f>
        <v>26.82</v>
      </c>
    </row>
    <row r="27" spans="1:17" x14ac:dyDescent="0.25">
      <c r="A27" s="83"/>
      <c r="B27" s="417"/>
      <c r="C27" s="418"/>
      <c r="D27" s="418"/>
      <c r="E27" s="418"/>
      <c r="F27" s="419"/>
      <c r="G27" s="146"/>
      <c r="H27" s="163"/>
      <c r="I27" s="87"/>
    </row>
    <row r="28" spans="1:17" x14ac:dyDescent="0.25">
      <c r="A28" s="83"/>
      <c r="B28" s="417"/>
      <c r="C28" s="418"/>
      <c r="D28" s="418"/>
      <c r="E28" s="418"/>
      <c r="F28" s="419"/>
      <c r="G28" s="146"/>
      <c r="H28" s="163"/>
      <c r="I28" s="87"/>
    </row>
    <row r="29" spans="1:17" x14ac:dyDescent="0.25">
      <c r="A29" s="83"/>
      <c r="B29" s="417"/>
      <c r="C29" s="418"/>
      <c r="D29" s="418"/>
      <c r="E29" s="418"/>
      <c r="F29" s="419"/>
      <c r="G29" s="146"/>
      <c r="H29" s="163"/>
      <c r="I29" s="87"/>
    </row>
    <row r="30" spans="1:17" x14ac:dyDescent="0.25">
      <c r="A30" s="83"/>
      <c r="B30" s="458"/>
      <c r="C30" s="459"/>
      <c r="D30" s="459"/>
      <c r="E30" s="459"/>
      <c r="F30" s="459"/>
      <c r="G30" s="146"/>
      <c r="H30" s="163"/>
      <c r="I30" s="87"/>
    </row>
    <row r="31" spans="1:17" x14ac:dyDescent="0.25">
      <c r="A31" s="83"/>
      <c r="B31" s="458"/>
      <c r="C31" s="459"/>
      <c r="D31" s="459"/>
      <c r="E31" s="459"/>
      <c r="F31" s="459"/>
      <c r="G31" s="146"/>
      <c r="H31" s="163"/>
      <c r="I31" s="87"/>
      <c r="K31" s="190"/>
      <c r="L31" s="190"/>
      <c r="M31" s="190"/>
      <c r="N31" s="190"/>
      <c r="O31" s="190"/>
      <c r="P31" s="190"/>
      <c r="Q31" s="190"/>
    </row>
    <row r="32" spans="1:17" x14ac:dyDescent="0.25">
      <c r="A32" s="83"/>
      <c r="B32" s="458"/>
      <c r="C32" s="459"/>
      <c r="D32" s="459"/>
      <c r="E32" s="459"/>
      <c r="F32" s="459"/>
      <c r="G32" s="146"/>
      <c r="H32" s="163"/>
      <c r="I32" s="87"/>
      <c r="K32" s="190"/>
      <c r="L32" s="190"/>
      <c r="M32" s="190"/>
      <c r="N32" s="190"/>
      <c r="O32" s="190"/>
      <c r="P32" s="190"/>
      <c r="Q32" s="190"/>
    </row>
    <row r="33" spans="1:17" x14ac:dyDescent="0.25">
      <c r="A33" s="83"/>
      <c r="B33" s="458"/>
      <c r="C33" s="459"/>
      <c r="D33" s="459"/>
      <c r="E33" s="459"/>
      <c r="F33" s="459"/>
      <c r="G33" s="146"/>
      <c r="H33" s="163"/>
      <c r="I33" s="87"/>
      <c r="K33" s="190"/>
      <c r="L33" s="190"/>
      <c r="M33" s="190"/>
      <c r="N33" s="190"/>
      <c r="O33" s="190"/>
      <c r="P33" s="190"/>
      <c r="Q33" s="190"/>
    </row>
    <row r="34" spans="1:17" x14ac:dyDescent="0.25">
      <c r="A34" s="83"/>
      <c r="B34" s="458"/>
      <c r="C34" s="459"/>
      <c r="D34" s="459"/>
      <c r="E34" s="459"/>
      <c r="F34" s="459"/>
      <c r="G34" s="146"/>
      <c r="H34" s="163"/>
      <c r="I34" s="87"/>
      <c r="K34" s="190"/>
      <c r="L34" s="190"/>
      <c r="M34" s="190"/>
      <c r="N34" s="190"/>
      <c r="O34" s="190"/>
      <c r="P34" s="190"/>
      <c r="Q34" s="190"/>
    </row>
    <row r="35" spans="1:17" x14ac:dyDescent="0.25">
      <c r="A35" s="83"/>
      <c r="B35" s="458"/>
      <c r="C35" s="459"/>
      <c r="D35" s="459"/>
      <c r="E35" s="459"/>
      <c r="F35" s="459"/>
      <c r="G35" s="146"/>
      <c r="H35" s="163"/>
      <c r="I35" s="87"/>
      <c r="K35" s="190"/>
      <c r="L35" s="190"/>
      <c r="M35" s="190"/>
      <c r="N35" s="190"/>
      <c r="O35" s="190"/>
      <c r="P35" s="190"/>
      <c r="Q35" s="190"/>
    </row>
    <row r="36" spans="1:17" x14ac:dyDescent="0.25">
      <c r="A36" s="83"/>
      <c r="B36" s="458"/>
      <c r="C36" s="459"/>
      <c r="D36" s="459"/>
      <c r="E36" s="459"/>
      <c r="F36" s="459"/>
      <c r="G36" s="146"/>
      <c r="H36" s="163"/>
      <c r="I36" s="87"/>
      <c r="K36" s="190"/>
      <c r="L36" s="190"/>
      <c r="M36" s="190"/>
      <c r="N36" s="190"/>
      <c r="O36" s="190"/>
      <c r="P36" s="190"/>
      <c r="Q36" s="190"/>
    </row>
    <row r="37" spans="1:17" x14ac:dyDescent="0.25">
      <c r="A37" s="83"/>
      <c r="B37" s="458"/>
      <c r="C37" s="459"/>
      <c r="D37" s="459"/>
      <c r="E37" s="459"/>
      <c r="F37" s="459"/>
      <c r="G37" s="146"/>
      <c r="H37" s="163"/>
      <c r="I37" s="87"/>
      <c r="K37" s="190"/>
      <c r="L37" s="190"/>
      <c r="M37" s="190"/>
      <c r="N37" s="190"/>
      <c r="O37" s="190"/>
      <c r="P37" s="190"/>
      <c r="Q37" s="190"/>
    </row>
    <row r="38" spans="1:17" x14ac:dyDescent="0.25">
      <c r="A38" s="83"/>
      <c r="B38" s="458"/>
      <c r="C38" s="459"/>
      <c r="D38" s="459"/>
      <c r="E38" s="459"/>
      <c r="F38" s="459"/>
      <c r="G38" s="146"/>
      <c r="H38" s="163"/>
      <c r="I38" s="87"/>
      <c r="K38" s="190"/>
      <c r="L38" s="190"/>
      <c r="M38" s="190"/>
      <c r="N38" s="190"/>
      <c r="O38" s="190"/>
      <c r="P38" s="190"/>
      <c r="Q38" s="190"/>
    </row>
    <row r="39" spans="1:17" x14ac:dyDescent="0.25">
      <c r="A39" s="83"/>
      <c r="B39" s="458"/>
      <c r="C39" s="459"/>
      <c r="D39" s="459"/>
      <c r="E39" s="459"/>
      <c r="F39" s="459"/>
      <c r="G39" s="146"/>
      <c r="H39" s="163"/>
      <c r="I39" s="87"/>
      <c r="K39" s="190"/>
      <c r="L39" s="190"/>
      <c r="M39" s="190"/>
      <c r="N39" s="190"/>
      <c r="O39" s="190"/>
      <c r="P39" s="190"/>
      <c r="Q39" s="190"/>
    </row>
    <row r="40" spans="1:17" x14ac:dyDescent="0.25">
      <c r="A40" s="83"/>
      <c r="B40" s="458"/>
      <c r="C40" s="459"/>
      <c r="D40" s="459"/>
      <c r="E40" s="459"/>
      <c r="F40" s="459"/>
      <c r="G40" s="146"/>
      <c r="H40" s="163"/>
      <c r="I40" s="87"/>
      <c r="K40" s="190"/>
      <c r="L40" s="190"/>
      <c r="M40" s="190"/>
      <c r="N40" s="190"/>
      <c r="O40" s="190"/>
      <c r="P40" s="190"/>
      <c r="Q40" s="190"/>
    </row>
    <row r="41" spans="1:17" x14ac:dyDescent="0.25">
      <c r="A41" s="83"/>
      <c r="B41" s="458"/>
      <c r="C41" s="459"/>
      <c r="D41" s="459"/>
      <c r="E41" s="459"/>
      <c r="F41" s="459"/>
      <c r="G41" s="146"/>
      <c r="H41" s="163"/>
      <c r="I41" s="87"/>
      <c r="K41" s="190"/>
      <c r="L41" s="190"/>
      <c r="M41" s="190"/>
      <c r="N41" s="190"/>
      <c r="O41" s="190"/>
      <c r="P41" s="190"/>
      <c r="Q41" s="190"/>
    </row>
    <row r="42" spans="1:17" x14ac:dyDescent="0.25">
      <c r="A42" s="83"/>
      <c r="B42" s="458"/>
      <c r="C42" s="459"/>
      <c r="D42" s="459"/>
      <c r="E42" s="459"/>
      <c r="F42" s="459"/>
      <c r="G42" s="146"/>
      <c r="H42" s="163"/>
      <c r="I42" s="87"/>
      <c r="K42" s="190"/>
      <c r="L42" s="190"/>
      <c r="M42" s="190"/>
      <c r="N42" s="190"/>
      <c r="O42" s="190"/>
      <c r="P42" s="190"/>
      <c r="Q42" s="190"/>
    </row>
    <row r="43" spans="1:17" x14ac:dyDescent="0.25">
      <c r="A43" s="83"/>
      <c r="B43" s="458"/>
      <c r="C43" s="459"/>
      <c r="D43" s="459"/>
      <c r="E43" s="459"/>
      <c r="F43" s="459"/>
      <c r="G43" s="146"/>
      <c r="H43" s="163"/>
      <c r="I43" s="87"/>
      <c r="K43" s="190"/>
      <c r="L43" s="190"/>
      <c r="M43" s="190"/>
      <c r="N43" s="190"/>
      <c r="O43" s="190"/>
      <c r="P43" s="190"/>
      <c r="Q43" s="190"/>
    </row>
    <row r="44" spans="1:17" x14ac:dyDescent="0.25">
      <c r="A44" s="83"/>
      <c r="B44" s="458"/>
      <c r="C44" s="459"/>
      <c r="D44" s="459"/>
      <c r="E44" s="459"/>
      <c r="F44" s="459"/>
      <c r="G44" s="146"/>
      <c r="H44" s="163"/>
      <c r="I44" s="87"/>
      <c r="K44" s="190"/>
      <c r="L44" s="190"/>
      <c r="M44" s="190"/>
      <c r="N44" s="190"/>
      <c r="O44" s="190"/>
      <c r="P44" s="190"/>
      <c r="Q44" s="190"/>
    </row>
    <row r="45" spans="1:17" x14ac:dyDescent="0.25">
      <c r="A45" s="83"/>
      <c r="B45" s="458"/>
      <c r="C45" s="459"/>
      <c r="D45" s="459"/>
      <c r="E45" s="459"/>
      <c r="F45" s="459"/>
      <c r="G45" s="146"/>
      <c r="H45" s="147"/>
      <c r="I45" s="87"/>
      <c r="K45" s="190"/>
      <c r="L45" s="191"/>
      <c r="M45" s="190"/>
      <c r="N45" s="190"/>
      <c r="O45" s="190"/>
      <c r="P45" s="190"/>
      <c r="Q45" s="190"/>
    </row>
    <row r="46" spans="1:17" x14ac:dyDescent="0.25">
      <c r="A46" s="455" t="s">
        <v>229</v>
      </c>
      <c r="B46" s="423"/>
      <c r="C46" s="423"/>
      <c r="D46" s="423"/>
      <c r="E46" s="423"/>
      <c r="F46" s="423"/>
      <c r="G46" s="423"/>
      <c r="H46" s="424"/>
      <c r="I46" s="141">
        <f>SUM(I25:I45)</f>
        <v>91.62</v>
      </c>
      <c r="K46" s="190"/>
      <c r="L46" s="191"/>
      <c r="M46" s="190"/>
      <c r="N46" s="190"/>
      <c r="O46" s="190"/>
      <c r="P46" s="190"/>
      <c r="Q46" s="190"/>
    </row>
    <row r="47" spans="1:17" x14ac:dyDescent="0.25">
      <c r="A47" s="422" t="s">
        <v>230</v>
      </c>
      <c r="B47" s="423"/>
      <c r="C47" s="423"/>
      <c r="D47" s="423"/>
      <c r="E47" s="423"/>
      <c r="F47" s="423"/>
      <c r="G47" s="423"/>
      <c r="H47" s="424"/>
      <c r="I47" s="142">
        <f>ROUND((I46*0.15),2)</f>
        <v>13.74</v>
      </c>
      <c r="K47" s="190"/>
      <c r="L47" s="191"/>
      <c r="M47" s="190"/>
      <c r="N47" s="190"/>
      <c r="O47" s="190"/>
      <c r="P47" s="190"/>
      <c r="Q47" s="190"/>
    </row>
    <row r="48" spans="1:17" x14ac:dyDescent="0.25">
      <c r="A48" s="422" t="s">
        <v>231</v>
      </c>
      <c r="B48" s="423"/>
      <c r="C48" s="423"/>
      <c r="D48" s="423"/>
      <c r="E48" s="423"/>
      <c r="F48" s="423"/>
      <c r="G48" s="423"/>
      <c r="H48" s="424"/>
      <c r="I48" s="130">
        <f>I46+I47</f>
        <v>105.36</v>
      </c>
      <c r="K48" s="190"/>
      <c r="L48" s="190"/>
      <c r="M48" s="190"/>
      <c r="N48" s="190"/>
      <c r="O48" s="190"/>
      <c r="P48" s="190"/>
      <c r="Q48" s="190"/>
    </row>
    <row r="49" spans="1:17" x14ac:dyDescent="0.25">
      <c r="A49" s="401" t="s">
        <v>163</v>
      </c>
      <c r="B49" s="402"/>
      <c r="C49" s="402"/>
      <c r="D49" s="402"/>
      <c r="E49" s="402"/>
      <c r="F49" s="402"/>
      <c r="G49" s="402"/>
      <c r="H49" s="402"/>
      <c r="I49" s="403"/>
      <c r="K49" s="190"/>
      <c r="L49" s="190"/>
      <c r="M49" s="190"/>
      <c r="N49" s="190"/>
      <c r="O49" s="190"/>
      <c r="P49" s="190"/>
      <c r="Q49" s="190"/>
    </row>
    <row r="50" spans="1:17" x14ac:dyDescent="0.25">
      <c r="A50" s="78" t="s">
        <v>164</v>
      </c>
      <c r="B50" s="404" t="s">
        <v>165</v>
      </c>
      <c r="C50" s="405"/>
      <c r="D50" s="406"/>
      <c r="E50" s="404" t="s">
        <v>147</v>
      </c>
      <c r="F50" s="406"/>
      <c r="G50" s="80" t="s">
        <v>149</v>
      </c>
      <c r="H50" s="81" t="s">
        <v>150</v>
      </c>
      <c r="I50" s="82" t="s">
        <v>151</v>
      </c>
      <c r="K50" s="190"/>
      <c r="L50" s="190"/>
      <c r="M50" s="190"/>
      <c r="N50" s="190"/>
      <c r="O50" s="190"/>
      <c r="P50" s="190"/>
      <c r="Q50" s="190"/>
    </row>
    <row r="51" spans="1:17" x14ac:dyDescent="0.25">
      <c r="A51" s="83">
        <v>1</v>
      </c>
      <c r="B51" s="425" t="s">
        <v>166</v>
      </c>
      <c r="C51" s="426"/>
      <c r="D51" s="427"/>
      <c r="E51" s="410" t="s">
        <v>167</v>
      </c>
      <c r="F51" s="411"/>
      <c r="G51" s="115"/>
      <c r="H51" s="113">
        <v>450</v>
      </c>
      <c r="I51" s="90">
        <f>SUM(G51*H51)</f>
        <v>0</v>
      </c>
      <c r="K51" s="190"/>
      <c r="L51" s="190"/>
      <c r="M51" s="190"/>
      <c r="N51" s="190"/>
      <c r="O51" s="190"/>
      <c r="P51" s="190"/>
      <c r="Q51" s="190"/>
    </row>
    <row r="52" spans="1:17" x14ac:dyDescent="0.25">
      <c r="A52" s="83">
        <v>2</v>
      </c>
      <c r="B52" s="395" t="s">
        <v>168</v>
      </c>
      <c r="C52" s="396"/>
      <c r="D52" s="397"/>
      <c r="E52" s="420" t="s">
        <v>167</v>
      </c>
      <c r="F52" s="421"/>
      <c r="G52" s="84"/>
      <c r="H52" s="114">
        <v>350</v>
      </c>
      <c r="I52" s="87">
        <f t="shared" ref="I52:I56" si="0">SUM(G52*H52)</f>
        <v>0</v>
      </c>
      <c r="K52" s="190"/>
      <c r="L52" s="190"/>
      <c r="M52" s="190"/>
      <c r="N52" s="190"/>
      <c r="O52" s="190"/>
      <c r="P52" s="190"/>
      <c r="Q52" s="190"/>
    </row>
    <row r="53" spans="1:17" x14ac:dyDescent="0.25">
      <c r="A53" s="83">
        <v>3</v>
      </c>
      <c r="B53" s="395" t="s">
        <v>169</v>
      </c>
      <c r="C53" s="396"/>
      <c r="D53" s="397"/>
      <c r="E53" s="420" t="s">
        <v>167</v>
      </c>
      <c r="F53" s="421"/>
      <c r="G53" s="84">
        <v>2</v>
      </c>
      <c r="H53" s="114">
        <v>300</v>
      </c>
      <c r="I53" s="87">
        <f t="shared" si="0"/>
        <v>600</v>
      </c>
      <c r="K53" s="190"/>
      <c r="L53" s="190"/>
      <c r="M53" s="190"/>
      <c r="N53" s="190"/>
      <c r="O53" s="190"/>
      <c r="P53" s="190"/>
      <c r="Q53" s="190"/>
    </row>
    <row r="54" spans="1:17" x14ac:dyDescent="0.25">
      <c r="A54" s="83">
        <v>4</v>
      </c>
      <c r="B54" s="395" t="s">
        <v>170</v>
      </c>
      <c r="C54" s="396"/>
      <c r="D54" s="397"/>
      <c r="E54" s="420" t="s">
        <v>167</v>
      </c>
      <c r="F54" s="421"/>
      <c r="G54" s="84"/>
      <c r="H54" s="114">
        <v>200</v>
      </c>
      <c r="I54" s="87">
        <f t="shared" si="0"/>
        <v>0</v>
      </c>
      <c r="K54" s="190"/>
      <c r="L54" s="190"/>
      <c r="M54" s="190"/>
      <c r="N54" s="190"/>
      <c r="O54" s="190"/>
      <c r="P54" s="190"/>
      <c r="Q54" s="190"/>
    </row>
    <row r="55" spans="1:17" x14ac:dyDescent="0.25">
      <c r="A55" s="83">
        <v>5</v>
      </c>
      <c r="B55" s="395" t="s">
        <v>171</v>
      </c>
      <c r="C55" s="396"/>
      <c r="D55" s="397"/>
      <c r="E55" s="420" t="s">
        <v>167</v>
      </c>
      <c r="F55" s="421"/>
      <c r="G55" s="84">
        <v>2</v>
      </c>
      <c r="H55" s="116">
        <v>200</v>
      </c>
      <c r="I55" s="87">
        <f t="shared" si="0"/>
        <v>400</v>
      </c>
      <c r="K55" s="190"/>
      <c r="L55" s="190"/>
      <c r="M55" s="190"/>
      <c r="N55" s="190"/>
      <c r="O55" s="190"/>
      <c r="P55" s="190"/>
      <c r="Q55" s="190"/>
    </row>
    <row r="56" spans="1:17" x14ac:dyDescent="0.25">
      <c r="A56" s="83">
        <v>6</v>
      </c>
      <c r="B56" s="395" t="s">
        <v>394</v>
      </c>
      <c r="C56" s="396"/>
      <c r="D56" s="397"/>
      <c r="E56" s="420" t="s">
        <v>167</v>
      </c>
      <c r="F56" s="421"/>
      <c r="G56" s="84"/>
      <c r="H56" s="116">
        <v>140</v>
      </c>
      <c r="I56" s="87">
        <f t="shared" si="0"/>
        <v>0</v>
      </c>
      <c r="K56" s="190"/>
      <c r="L56" s="190"/>
      <c r="M56" s="190"/>
      <c r="N56" s="190"/>
      <c r="O56" s="190"/>
      <c r="P56" s="190"/>
      <c r="Q56" s="190"/>
    </row>
    <row r="57" spans="1:17" x14ac:dyDescent="0.25">
      <c r="A57" s="83"/>
      <c r="B57" s="395"/>
      <c r="C57" s="396"/>
      <c r="D57" s="397"/>
      <c r="E57" s="91"/>
      <c r="F57" s="58"/>
      <c r="G57" s="58"/>
      <c r="H57" s="74"/>
      <c r="I57" s="87"/>
    </row>
    <row r="58" spans="1:17" x14ac:dyDescent="0.25">
      <c r="A58" s="72"/>
      <c r="B58" s="395"/>
      <c r="C58" s="396"/>
      <c r="D58" s="397"/>
      <c r="F58" s="58"/>
      <c r="G58" s="58"/>
      <c r="H58" s="74"/>
      <c r="I58" s="87"/>
    </row>
    <row r="59" spans="1:17" x14ac:dyDescent="0.25">
      <c r="A59" s="92"/>
      <c r="B59" s="398"/>
      <c r="C59" s="399"/>
      <c r="D59" s="400"/>
      <c r="E59" s="60"/>
      <c r="F59" s="61"/>
      <c r="G59" s="58"/>
      <c r="H59" s="76"/>
      <c r="I59" s="87"/>
    </row>
    <row r="60" spans="1:17" x14ac:dyDescent="0.25">
      <c r="A60" s="422" t="s">
        <v>173</v>
      </c>
      <c r="B60" s="423"/>
      <c r="C60" s="423"/>
      <c r="D60" s="423"/>
      <c r="E60" s="423"/>
      <c r="F60" s="423"/>
      <c r="G60" s="423"/>
      <c r="H60" s="424"/>
      <c r="I60" s="98">
        <f>SUM(I51:I59)</f>
        <v>1000</v>
      </c>
    </row>
    <row r="61" spans="1:17" x14ac:dyDescent="0.25">
      <c r="A61" s="401" t="s">
        <v>174</v>
      </c>
      <c r="B61" s="402"/>
      <c r="C61" s="402"/>
      <c r="D61" s="402"/>
      <c r="E61" s="402"/>
      <c r="F61" s="402"/>
      <c r="G61" s="402"/>
      <c r="H61" s="402"/>
      <c r="I61" s="403"/>
    </row>
    <row r="62" spans="1:17" x14ac:dyDescent="0.25">
      <c r="A62" s="78" t="s">
        <v>175</v>
      </c>
      <c r="B62" s="404" t="s">
        <v>176</v>
      </c>
      <c r="C62" s="405"/>
      <c r="D62" s="406"/>
      <c r="E62" s="404" t="s">
        <v>177</v>
      </c>
      <c r="F62" s="406"/>
      <c r="G62" s="94" t="s">
        <v>178</v>
      </c>
      <c r="H62" s="94" t="s">
        <v>150</v>
      </c>
      <c r="I62" s="95" t="s">
        <v>151</v>
      </c>
    </row>
    <row r="63" spans="1:17" x14ac:dyDescent="0.25">
      <c r="A63" s="83">
        <v>1</v>
      </c>
      <c r="B63" s="407" t="s">
        <v>657</v>
      </c>
      <c r="C63" s="408"/>
      <c r="D63" s="409"/>
      <c r="E63" s="420">
        <v>1</v>
      </c>
      <c r="F63" s="421"/>
      <c r="G63" s="153">
        <v>35</v>
      </c>
      <c r="H63" s="96">
        <v>5</v>
      </c>
      <c r="I63" s="167">
        <f>H63*G63</f>
        <v>175</v>
      </c>
    </row>
    <row r="64" spans="1:17" x14ac:dyDescent="0.25">
      <c r="A64" s="97"/>
      <c r="B64" s="412"/>
      <c r="C64" s="413"/>
      <c r="D64" s="414"/>
      <c r="E64" s="415"/>
      <c r="F64" s="416"/>
      <c r="G64" s="84"/>
      <c r="H64" s="96"/>
      <c r="I64" s="167"/>
    </row>
    <row r="65" spans="1:12" x14ac:dyDescent="0.25">
      <c r="A65" s="422" t="s">
        <v>181</v>
      </c>
      <c r="B65" s="423"/>
      <c r="C65" s="423"/>
      <c r="D65" s="423"/>
      <c r="E65" s="423"/>
      <c r="F65" s="423"/>
      <c r="G65" s="423"/>
      <c r="H65" s="424"/>
      <c r="I65" s="98">
        <f>SUM(I63:I64)</f>
        <v>175</v>
      </c>
    </row>
    <row r="66" spans="1:12" x14ac:dyDescent="0.25">
      <c r="A66" s="99"/>
      <c r="B66" s="100"/>
      <c r="C66" s="100"/>
      <c r="D66" s="100"/>
      <c r="E66" s="100"/>
      <c r="F66" s="101"/>
      <c r="G66" s="102"/>
      <c r="H66" s="102"/>
      <c r="I66" s="103"/>
      <c r="L66" s="55"/>
    </row>
    <row r="67" spans="1:12" x14ac:dyDescent="0.25">
      <c r="A67" s="390"/>
      <c r="B67" s="391"/>
      <c r="C67" s="391"/>
      <c r="D67" s="391"/>
      <c r="E67" s="391"/>
      <c r="F67" s="104"/>
      <c r="G67" s="394" t="s">
        <v>182</v>
      </c>
      <c r="H67" s="391"/>
      <c r="I67" s="105">
        <f>I65+I60+I48</f>
        <v>1280.3599999999999</v>
      </c>
    </row>
    <row r="68" spans="1:12" x14ac:dyDescent="0.25">
      <c r="A68" s="390"/>
      <c r="B68" s="391"/>
      <c r="C68" s="391"/>
      <c r="D68" s="391"/>
      <c r="E68" s="391"/>
      <c r="F68" s="58"/>
      <c r="G68" s="106"/>
      <c r="H68" s="107"/>
      <c r="I68" s="108"/>
    </row>
    <row r="69" spans="1:12" ht="15.75" thickBot="1" x14ac:dyDescent="0.3">
      <c r="A69" s="390"/>
      <c r="B69" s="391"/>
      <c r="C69" s="391"/>
      <c r="D69" s="391"/>
      <c r="E69" s="391"/>
      <c r="F69" s="58"/>
      <c r="G69" s="444" t="s">
        <v>183</v>
      </c>
      <c r="H69" s="445"/>
      <c r="I69" s="117">
        <f>I67+I68</f>
        <v>1280.3599999999999</v>
      </c>
    </row>
    <row r="70" spans="1:12" ht="16.5" thickTop="1" thickBot="1" x14ac:dyDescent="0.3">
      <c r="A70" s="109"/>
      <c r="B70" s="110"/>
      <c r="C70" s="392"/>
      <c r="D70" s="393"/>
      <c r="E70" s="393"/>
      <c r="F70" s="393"/>
      <c r="G70" s="111"/>
      <c r="H70" s="111"/>
      <c r="I70" s="112"/>
    </row>
    <row r="72" spans="1:12" x14ac:dyDescent="0.25">
      <c r="A72" s="55"/>
      <c r="B72" s="55"/>
    </row>
  </sheetData>
  <mergeCells count="83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5:F45"/>
    <mergeCell ref="B34:F34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44:F44"/>
    <mergeCell ref="A46:H46"/>
    <mergeCell ref="A47:H47"/>
    <mergeCell ref="A48:H48"/>
    <mergeCell ref="A49:I49"/>
    <mergeCell ref="B50:D50"/>
    <mergeCell ref="E50:F50"/>
    <mergeCell ref="B51:D51"/>
    <mergeCell ref="E51:F51"/>
    <mergeCell ref="B52:D52"/>
    <mergeCell ref="E52:F52"/>
    <mergeCell ref="B53:D53"/>
    <mergeCell ref="E53:F53"/>
    <mergeCell ref="B62:D62"/>
    <mergeCell ref="E62:F62"/>
    <mergeCell ref="B54:D54"/>
    <mergeCell ref="E54:F54"/>
    <mergeCell ref="B55:D55"/>
    <mergeCell ref="E55:F55"/>
    <mergeCell ref="B56:D56"/>
    <mergeCell ref="E56:F56"/>
    <mergeCell ref="B57:D57"/>
    <mergeCell ref="B58:D58"/>
    <mergeCell ref="B59:D59"/>
    <mergeCell ref="A60:H60"/>
    <mergeCell ref="A61:I61"/>
    <mergeCell ref="C70:F70"/>
    <mergeCell ref="B63:D63"/>
    <mergeCell ref="E63:F63"/>
    <mergeCell ref="B64:D64"/>
    <mergeCell ref="E64:F64"/>
    <mergeCell ref="A65:H65"/>
    <mergeCell ref="A67:B67"/>
    <mergeCell ref="C67:E67"/>
    <mergeCell ref="G67:H67"/>
    <mergeCell ref="A68:B68"/>
    <mergeCell ref="C68:E68"/>
    <mergeCell ref="A69:B69"/>
    <mergeCell ref="C69:E69"/>
    <mergeCell ref="G69:H69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T78"/>
  <sheetViews>
    <sheetView topLeftCell="A12" workbookViewId="0">
      <selection activeCell="M58" sqref="M58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8.140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>
        <v>96</v>
      </c>
      <c r="I9" s="442"/>
    </row>
    <row r="10" spans="1:13" x14ac:dyDescent="0.25">
      <c r="A10" s="57" t="s">
        <v>130</v>
      </c>
      <c r="B10" s="55"/>
      <c r="F10" s="428" t="s">
        <v>131</v>
      </c>
      <c r="G10" s="429"/>
      <c r="H10" s="501">
        <v>44409</v>
      </c>
      <c r="I10" s="502"/>
    </row>
    <row r="11" spans="1:13" x14ac:dyDescent="0.25">
      <c r="A11" s="57" t="s">
        <v>132</v>
      </c>
      <c r="B11" s="55"/>
      <c r="F11" s="428" t="s">
        <v>133</v>
      </c>
      <c r="G11" s="429"/>
      <c r="H11" s="495" t="e">
        <f>#REF!</f>
        <v>#REF!</v>
      </c>
      <c r="I11" s="431"/>
    </row>
    <row r="12" spans="1:13" x14ac:dyDescent="0.25">
      <c r="A12" s="57" t="s">
        <v>135</v>
      </c>
      <c r="B12" s="55"/>
      <c r="F12" s="428" t="s">
        <v>136</v>
      </c>
      <c r="G12" s="429"/>
      <c r="H12" s="503" t="s">
        <v>658</v>
      </c>
      <c r="I12" s="502"/>
    </row>
    <row r="13" spans="1:13" x14ac:dyDescent="0.25">
      <c r="A13" s="57" t="s">
        <v>137</v>
      </c>
      <c r="B13" s="55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456</v>
      </c>
      <c r="G15" s="460"/>
      <c r="H15" s="461" t="s">
        <v>488</v>
      </c>
      <c r="I15" s="457"/>
    </row>
    <row r="16" spans="1:13" x14ac:dyDescent="0.25">
      <c r="A16" s="434" t="s">
        <v>659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/>
    </row>
    <row r="20" spans="1:11" x14ac:dyDescent="0.25">
      <c r="A20" s="72"/>
      <c r="B20" s="415"/>
      <c r="C20" s="433"/>
      <c r="D20" s="416"/>
      <c r="E20" s="73"/>
      <c r="F20" s="58"/>
      <c r="G20" s="75"/>
      <c r="H20" s="76"/>
      <c r="I20" s="77"/>
    </row>
    <row r="21" spans="1:11" x14ac:dyDescent="0.25">
      <c r="A21" s="422" t="s">
        <v>152</v>
      </c>
      <c r="B21" s="423"/>
      <c r="C21" s="423"/>
      <c r="D21" s="423"/>
      <c r="E21" s="423"/>
      <c r="F21" s="423"/>
      <c r="G21" s="423"/>
      <c r="H21" s="424"/>
      <c r="I21" s="71"/>
    </row>
    <row r="22" spans="1:11" x14ac:dyDescent="0.25">
      <c r="A22" s="401" t="s">
        <v>153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25">
      <c r="A23" s="78" t="s">
        <v>154</v>
      </c>
      <c r="B23" s="404" t="s">
        <v>228</v>
      </c>
      <c r="C23" s="405"/>
      <c r="D23" s="405"/>
      <c r="E23" s="405"/>
      <c r="F23" s="406"/>
      <c r="G23" s="136" t="s">
        <v>149</v>
      </c>
      <c r="H23" s="94" t="s">
        <v>150</v>
      </c>
      <c r="I23" s="95" t="s">
        <v>151</v>
      </c>
      <c r="K23" s="100"/>
    </row>
    <row r="24" spans="1:11" x14ac:dyDescent="0.25">
      <c r="A24" s="193">
        <v>1</v>
      </c>
      <c r="B24" s="507" t="s">
        <v>660</v>
      </c>
      <c r="C24" s="508"/>
      <c r="D24" s="508"/>
      <c r="E24" s="508"/>
      <c r="F24" s="509"/>
      <c r="G24" s="195">
        <v>1</v>
      </c>
      <c r="H24" s="194">
        <v>925</v>
      </c>
      <c r="I24" s="87">
        <f>H24*G24</f>
        <v>925</v>
      </c>
    </row>
    <row r="25" spans="1:11" x14ac:dyDescent="0.25">
      <c r="A25" s="83">
        <v>2</v>
      </c>
      <c r="B25" s="504" t="s">
        <v>661</v>
      </c>
      <c r="C25" s="505"/>
      <c r="D25" s="505"/>
      <c r="E25" s="505"/>
      <c r="F25" s="506"/>
      <c r="G25" s="195">
        <v>1</v>
      </c>
      <c r="H25" s="194">
        <v>155</v>
      </c>
      <c r="I25" s="87">
        <f>H25*G25</f>
        <v>155</v>
      </c>
    </row>
    <row r="26" spans="1:11" x14ac:dyDescent="0.25">
      <c r="A26" s="83">
        <v>3</v>
      </c>
      <c r="B26" s="504" t="s">
        <v>662</v>
      </c>
      <c r="C26" s="505"/>
      <c r="D26" s="505"/>
      <c r="E26" s="505"/>
      <c r="F26" s="506"/>
      <c r="G26" s="195">
        <v>4</v>
      </c>
      <c r="H26" s="194">
        <v>155</v>
      </c>
      <c r="I26" s="87">
        <f t="shared" ref="I26:I36" si="0">H26*G26</f>
        <v>620</v>
      </c>
    </row>
    <row r="27" spans="1:11" x14ac:dyDescent="0.25">
      <c r="A27" s="83">
        <v>4</v>
      </c>
      <c r="B27" s="504" t="s">
        <v>663</v>
      </c>
      <c r="C27" s="505"/>
      <c r="D27" s="505"/>
      <c r="E27" s="505"/>
      <c r="F27" s="506"/>
      <c r="G27" s="195">
        <v>2</v>
      </c>
      <c r="H27" s="194">
        <v>210</v>
      </c>
      <c r="I27" s="87">
        <f t="shared" si="0"/>
        <v>420</v>
      </c>
    </row>
    <row r="28" spans="1:11" x14ac:dyDescent="0.25">
      <c r="A28" s="83">
        <v>5</v>
      </c>
      <c r="B28" s="504" t="s">
        <v>664</v>
      </c>
      <c r="C28" s="505"/>
      <c r="D28" s="505"/>
      <c r="E28" s="505"/>
      <c r="F28" s="506"/>
      <c r="G28" s="195">
        <v>2</v>
      </c>
      <c r="H28" s="194">
        <v>185</v>
      </c>
      <c r="I28" s="87">
        <f t="shared" si="0"/>
        <v>370</v>
      </c>
    </row>
    <row r="29" spans="1:11" x14ac:dyDescent="0.25">
      <c r="A29" s="83">
        <v>6</v>
      </c>
      <c r="B29" s="504" t="s">
        <v>665</v>
      </c>
      <c r="C29" s="505"/>
      <c r="D29" s="505"/>
      <c r="E29" s="505"/>
      <c r="F29" s="506"/>
      <c r="G29" s="195">
        <v>4</v>
      </c>
      <c r="H29" s="194">
        <v>165</v>
      </c>
      <c r="I29" s="87">
        <f t="shared" si="0"/>
        <v>660</v>
      </c>
    </row>
    <row r="30" spans="1:11" x14ac:dyDescent="0.25">
      <c r="A30" s="83">
        <v>7</v>
      </c>
      <c r="B30" s="504" t="s">
        <v>666</v>
      </c>
      <c r="C30" s="505"/>
      <c r="D30" s="505"/>
      <c r="E30" s="505"/>
      <c r="F30" s="506"/>
      <c r="G30" s="195">
        <v>2</v>
      </c>
      <c r="H30" s="194">
        <v>155</v>
      </c>
      <c r="I30" s="87">
        <f t="shared" si="0"/>
        <v>310</v>
      </c>
    </row>
    <row r="31" spans="1:11" x14ac:dyDescent="0.25">
      <c r="A31" s="83">
        <v>8</v>
      </c>
      <c r="B31" s="504" t="s">
        <v>667</v>
      </c>
      <c r="C31" s="505"/>
      <c r="D31" s="505"/>
      <c r="E31" s="505"/>
      <c r="F31" s="506"/>
      <c r="G31" s="195">
        <v>1</v>
      </c>
      <c r="H31" s="194">
        <v>155</v>
      </c>
      <c r="I31" s="87">
        <f t="shared" si="0"/>
        <v>155</v>
      </c>
    </row>
    <row r="32" spans="1:11" x14ac:dyDescent="0.25">
      <c r="A32" s="83">
        <v>9</v>
      </c>
      <c r="B32" s="504" t="s">
        <v>668</v>
      </c>
      <c r="C32" s="505"/>
      <c r="D32" s="505"/>
      <c r="E32" s="505"/>
      <c r="F32" s="506"/>
      <c r="G32" s="195">
        <v>4</v>
      </c>
      <c r="H32" s="194">
        <v>395</v>
      </c>
      <c r="I32" s="87">
        <f t="shared" si="0"/>
        <v>1580</v>
      </c>
    </row>
    <row r="33" spans="1:18" x14ac:dyDescent="0.25">
      <c r="A33" s="83">
        <v>10</v>
      </c>
      <c r="B33" s="504" t="s">
        <v>669</v>
      </c>
      <c r="C33" s="505"/>
      <c r="D33" s="505"/>
      <c r="E33" s="505"/>
      <c r="F33" s="506"/>
      <c r="G33" s="195">
        <v>2</v>
      </c>
      <c r="H33" s="194">
        <v>845</v>
      </c>
      <c r="I33" s="87">
        <f t="shared" si="0"/>
        <v>1690</v>
      </c>
    </row>
    <row r="34" spans="1:18" x14ac:dyDescent="0.25">
      <c r="A34" s="83">
        <v>11</v>
      </c>
      <c r="B34" s="504" t="s">
        <v>670</v>
      </c>
      <c r="C34" s="505"/>
      <c r="D34" s="505"/>
      <c r="E34" s="505"/>
      <c r="F34" s="506"/>
      <c r="G34" s="195">
        <v>2</v>
      </c>
      <c r="H34" s="194">
        <v>285</v>
      </c>
      <c r="I34" s="87">
        <f t="shared" si="0"/>
        <v>570</v>
      </c>
    </row>
    <row r="35" spans="1:18" x14ac:dyDescent="0.25">
      <c r="A35" s="83">
        <v>12</v>
      </c>
      <c r="B35" s="504" t="s">
        <v>671</v>
      </c>
      <c r="C35" s="505"/>
      <c r="D35" s="505"/>
      <c r="E35" s="505"/>
      <c r="F35" s="506"/>
      <c r="G35" s="195">
        <v>6</v>
      </c>
      <c r="H35" s="194">
        <v>235</v>
      </c>
      <c r="I35" s="87">
        <f t="shared" si="0"/>
        <v>1410</v>
      </c>
    </row>
    <row r="36" spans="1:18" x14ac:dyDescent="0.25">
      <c r="A36" s="83">
        <v>13</v>
      </c>
      <c r="B36" s="504" t="s">
        <v>672</v>
      </c>
      <c r="C36" s="505"/>
      <c r="D36" s="505"/>
      <c r="E36" s="505"/>
      <c r="F36" s="506"/>
      <c r="G36" s="195">
        <v>24</v>
      </c>
      <c r="H36" s="194">
        <v>101</v>
      </c>
      <c r="I36" s="87">
        <f t="shared" si="0"/>
        <v>2424</v>
      </c>
    </row>
    <row r="37" spans="1:18" x14ac:dyDescent="0.25">
      <c r="A37" s="83">
        <v>14</v>
      </c>
      <c r="B37" s="504" t="s">
        <v>673</v>
      </c>
      <c r="C37" s="505"/>
      <c r="D37" s="505"/>
      <c r="E37" s="505"/>
      <c r="F37" s="506"/>
      <c r="G37" s="195">
        <v>24</v>
      </c>
      <c r="H37" s="194">
        <v>75</v>
      </c>
      <c r="I37" s="87">
        <f>H37*G37</f>
        <v>1800</v>
      </c>
      <c r="O37" t="s">
        <v>140</v>
      </c>
      <c r="R37" t="s">
        <v>140</v>
      </c>
    </row>
    <row r="38" spans="1:18" x14ac:dyDescent="0.25">
      <c r="A38" s="83">
        <v>15</v>
      </c>
      <c r="B38" s="504" t="s">
        <v>674</v>
      </c>
      <c r="C38" s="505"/>
      <c r="D38" s="505"/>
      <c r="E38" s="505"/>
      <c r="F38" s="506"/>
      <c r="G38" s="195">
        <v>1</v>
      </c>
      <c r="H38" s="194">
        <v>983.4</v>
      </c>
      <c r="I38" s="87">
        <f>H38*G38</f>
        <v>983.4</v>
      </c>
    </row>
    <row r="39" spans="1:18" x14ac:dyDescent="0.25">
      <c r="A39" s="83"/>
      <c r="B39" s="458"/>
      <c r="C39" s="459"/>
      <c r="D39" s="459"/>
      <c r="E39" s="459"/>
      <c r="F39" s="459"/>
      <c r="G39" s="146"/>
      <c r="H39" s="147"/>
      <c r="I39" s="87"/>
    </row>
    <row r="40" spans="1:18" x14ac:dyDescent="0.25">
      <c r="A40" s="455" t="s">
        <v>229</v>
      </c>
      <c r="B40" s="423"/>
      <c r="C40" s="423"/>
      <c r="D40" s="423"/>
      <c r="E40" s="423"/>
      <c r="F40" s="423"/>
      <c r="G40" s="423"/>
      <c r="H40" s="424"/>
      <c r="I40" s="141">
        <f>SUM(I24:I39)</f>
        <v>14072.4</v>
      </c>
    </row>
    <row r="41" spans="1:18" x14ac:dyDescent="0.25">
      <c r="A41" s="422" t="s">
        <v>230</v>
      </c>
      <c r="B41" s="423"/>
      <c r="C41" s="423"/>
      <c r="D41" s="423"/>
      <c r="E41" s="423"/>
      <c r="F41" s="423"/>
      <c r="G41" s="423"/>
      <c r="H41" s="424"/>
      <c r="I41" s="142">
        <f>ROUND((I40*0.15),2)</f>
        <v>2110.86</v>
      </c>
    </row>
    <row r="42" spans="1:18" x14ac:dyDescent="0.25">
      <c r="A42" s="422" t="s">
        <v>231</v>
      </c>
      <c r="B42" s="423"/>
      <c r="C42" s="423"/>
      <c r="D42" s="423"/>
      <c r="E42" s="423"/>
      <c r="F42" s="423"/>
      <c r="G42" s="423"/>
      <c r="H42" s="424"/>
      <c r="I42" s="130">
        <f>I40+I41</f>
        <v>16183.26</v>
      </c>
    </row>
    <row r="43" spans="1:18" x14ac:dyDescent="0.25">
      <c r="A43" s="401" t="s">
        <v>163</v>
      </c>
      <c r="B43" s="402"/>
      <c r="C43" s="402"/>
      <c r="D43" s="402"/>
      <c r="E43" s="402"/>
      <c r="F43" s="402"/>
      <c r="G43" s="402"/>
      <c r="H43" s="402"/>
      <c r="I43" s="403"/>
    </row>
    <row r="44" spans="1:18" x14ac:dyDescent="0.25">
      <c r="A44" s="78" t="s">
        <v>164</v>
      </c>
      <c r="B44" s="428" t="s">
        <v>165</v>
      </c>
      <c r="C44" s="435"/>
      <c r="D44" s="429"/>
      <c r="E44" s="404" t="s">
        <v>147</v>
      </c>
      <c r="F44" s="406"/>
      <c r="G44" s="80" t="s">
        <v>149</v>
      </c>
      <c r="H44" s="81" t="s">
        <v>150</v>
      </c>
      <c r="I44" s="82" t="s">
        <v>151</v>
      </c>
    </row>
    <row r="45" spans="1:18" x14ac:dyDescent="0.25">
      <c r="A45" s="83">
        <v>1</v>
      </c>
      <c r="B45" s="425" t="s">
        <v>166</v>
      </c>
      <c r="C45" s="426"/>
      <c r="D45" s="427"/>
      <c r="E45" s="410" t="s">
        <v>167</v>
      </c>
      <c r="F45" s="411"/>
      <c r="G45" s="115">
        <v>10</v>
      </c>
      <c r="H45" s="113">
        <v>450</v>
      </c>
      <c r="I45" s="90">
        <f>SUM(G45*H45)</f>
        <v>4500</v>
      </c>
    </row>
    <row r="46" spans="1:18" x14ac:dyDescent="0.25">
      <c r="A46" s="83">
        <v>2</v>
      </c>
      <c r="B46" s="395" t="s">
        <v>168</v>
      </c>
      <c r="C46" s="396"/>
      <c r="D46" s="397"/>
      <c r="E46" s="420" t="s">
        <v>167</v>
      </c>
      <c r="F46" s="421"/>
      <c r="G46" s="84"/>
      <c r="H46" s="114">
        <v>350</v>
      </c>
      <c r="I46" s="87">
        <f t="shared" ref="I46:I50" si="1">SUM(G46*H46)</f>
        <v>0</v>
      </c>
    </row>
    <row r="47" spans="1:18" x14ac:dyDescent="0.25">
      <c r="A47" s="83">
        <v>3</v>
      </c>
      <c r="B47" s="395" t="s">
        <v>169</v>
      </c>
      <c r="C47" s="396"/>
      <c r="D47" s="397"/>
      <c r="E47" s="420" t="s">
        <v>167</v>
      </c>
      <c r="F47" s="421"/>
      <c r="G47" s="84"/>
      <c r="H47" s="114">
        <v>300</v>
      </c>
      <c r="I47" s="87">
        <f t="shared" si="1"/>
        <v>0</v>
      </c>
    </row>
    <row r="48" spans="1:18" x14ac:dyDescent="0.25">
      <c r="A48" s="83">
        <v>4</v>
      </c>
      <c r="B48" s="395" t="s">
        <v>170</v>
      </c>
      <c r="C48" s="396"/>
      <c r="D48" s="397"/>
      <c r="E48" s="420" t="s">
        <v>167</v>
      </c>
      <c r="F48" s="421"/>
      <c r="G48" s="84"/>
      <c r="H48" s="114">
        <v>200</v>
      </c>
      <c r="I48" s="87">
        <f t="shared" si="1"/>
        <v>0</v>
      </c>
    </row>
    <row r="49" spans="1:20" x14ac:dyDescent="0.25">
      <c r="A49" s="83">
        <v>5</v>
      </c>
      <c r="B49" s="395" t="s">
        <v>171</v>
      </c>
      <c r="C49" s="396"/>
      <c r="D49" s="397"/>
      <c r="E49" s="420" t="s">
        <v>167</v>
      </c>
      <c r="F49" s="421"/>
      <c r="G49" s="84">
        <v>10</v>
      </c>
      <c r="H49" s="116">
        <v>200</v>
      </c>
      <c r="I49" s="87">
        <f t="shared" si="1"/>
        <v>2000</v>
      </c>
      <c r="T49" s="199"/>
    </row>
    <row r="50" spans="1:20" x14ac:dyDescent="0.25">
      <c r="A50" s="97">
        <v>6</v>
      </c>
      <c r="B50" s="398" t="s">
        <v>394</v>
      </c>
      <c r="C50" s="399"/>
      <c r="D50" s="400"/>
      <c r="E50" s="415" t="s">
        <v>167</v>
      </c>
      <c r="F50" s="416"/>
      <c r="G50" s="198"/>
      <c r="H50" s="197">
        <v>140</v>
      </c>
      <c r="I50" s="196">
        <f t="shared" si="1"/>
        <v>0</v>
      </c>
    </row>
    <row r="51" spans="1:20" x14ac:dyDescent="0.25">
      <c r="A51" s="83"/>
      <c r="B51" s="428" t="s">
        <v>675</v>
      </c>
      <c r="C51" s="435"/>
      <c r="D51" s="435"/>
      <c r="E51" s="435"/>
      <c r="F51" s="435"/>
      <c r="G51" s="435"/>
      <c r="H51" s="429"/>
      <c r="I51" s="87">
        <f>SUM(I45:I50)</f>
        <v>6500</v>
      </c>
    </row>
    <row r="52" spans="1:20" x14ac:dyDescent="0.25">
      <c r="A52" s="83">
        <v>1</v>
      </c>
      <c r="B52" s="425" t="s">
        <v>166</v>
      </c>
      <c r="C52" s="426"/>
      <c r="D52" s="427"/>
      <c r="E52" s="410" t="s">
        <v>167</v>
      </c>
      <c r="F52" s="411"/>
      <c r="G52" s="115"/>
      <c r="H52" s="113">
        <v>675</v>
      </c>
      <c r="I52" s="90">
        <f>SUM(G52*H52)</f>
        <v>0</v>
      </c>
    </row>
    <row r="53" spans="1:20" x14ac:dyDescent="0.25">
      <c r="A53" s="83">
        <v>2</v>
      </c>
      <c r="B53" s="395" t="s">
        <v>168</v>
      </c>
      <c r="C53" s="396"/>
      <c r="D53" s="397"/>
      <c r="E53" s="420" t="s">
        <v>167</v>
      </c>
      <c r="F53" s="421"/>
      <c r="G53" s="84"/>
      <c r="H53" s="114">
        <v>525</v>
      </c>
      <c r="I53" s="87">
        <f t="shared" ref="I53:I57" si="2">SUM(G53*H53)</f>
        <v>0</v>
      </c>
    </row>
    <row r="54" spans="1:20" x14ac:dyDescent="0.25">
      <c r="A54" s="83">
        <v>3</v>
      </c>
      <c r="B54" s="395" t="s">
        <v>169</v>
      </c>
      <c r="C54" s="396"/>
      <c r="D54" s="397"/>
      <c r="E54" s="420" t="s">
        <v>167</v>
      </c>
      <c r="F54" s="421"/>
      <c r="G54" s="84"/>
      <c r="H54" s="114">
        <v>450</v>
      </c>
      <c r="I54" s="87">
        <f t="shared" si="2"/>
        <v>0</v>
      </c>
    </row>
    <row r="55" spans="1:20" x14ac:dyDescent="0.25">
      <c r="A55" s="83">
        <v>4</v>
      </c>
      <c r="B55" s="395" t="s">
        <v>170</v>
      </c>
      <c r="C55" s="396"/>
      <c r="D55" s="397"/>
      <c r="E55" s="420" t="s">
        <v>167</v>
      </c>
      <c r="F55" s="421"/>
      <c r="G55" s="84"/>
      <c r="H55" s="114">
        <v>300</v>
      </c>
      <c r="I55" s="87">
        <f t="shared" si="2"/>
        <v>0</v>
      </c>
    </row>
    <row r="56" spans="1:20" x14ac:dyDescent="0.25">
      <c r="A56" s="83">
        <v>5</v>
      </c>
      <c r="B56" s="395" t="s">
        <v>171</v>
      </c>
      <c r="C56" s="396"/>
      <c r="D56" s="397"/>
      <c r="E56" s="420" t="s">
        <v>167</v>
      </c>
      <c r="F56" s="421"/>
      <c r="G56" s="84"/>
      <c r="H56" s="116">
        <v>300</v>
      </c>
      <c r="I56" s="87">
        <f t="shared" si="2"/>
        <v>0</v>
      </c>
    </row>
    <row r="57" spans="1:20" x14ac:dyDescent="0.25">
      <c r="A57" s="97">
        <v>6</v>
      </c>
      <c r="B57" s="398" t="s">
        <v>410</v>
      </c>
      <c r="C57" s="399"/>
      <c r="D57" s="400"/>
      <c r="E57" s="415" t="s">
        <v>167</v>
      </c>
      <c r="F57" s="416"/>
      <c r="G57" s="198"/>
      <c r="H57" s="197">
        <v>210</v>
      </c>
      <c r="I57" s="196">
        <f t="shared" si="2"/>
        <v>0</v>
      </c>
    </row>
    <row r="58" spans="1:20" x14ac:dyDescent="0.25">
      <c r="A58" s="83"/>
      <c r="B58" s="428" t="s">
        <v>676</v>
      </c>
      <c r="C58" s="435"/>
      <c r="D58" s="435"/>
      <c r="E58" s="435"/>
      <c r="F58" s="435"/>
      <c r="G58" s="435"/>
      <c r="H58" s="429"/>
      <c r="I58" s="87">
        <f>SUM(I52:I57)</f>
        <v>0</v>
      </c>
    </row>
    <row r="59" spans="1:20" x14ac:dyDescent="0.25">
      <c r="A59" s="83">
        <v>1</v>
      </c>
      <c r="B59" s="425" t="s">
        <v>166</v>
      </c>
      <c r="C59" s="426"/>
      <c r="D59" s="427"/>
      <c r="E59" s="410" t="s">
        <v>167</v>
      </c>
      <c r="F59" s="411"/>
      <c r="G59" s="115"/>
      <c r="H59" s="113">
        <v>900</v>
      </c>
      <c r="I59" s="90">
        <f>SUM(G59*H59)</f>
        <v>0</v>
      </c>
    </row>
    <row r="60" spans="1:20" x14ac:dyDescent="0.25">
      <c r="A60" s="83">
        <v>2</v>
      </c>
      <c r="B60" s="395" t="s">
        <v>168</v>
      </c>
      <c r="C60" s="396"/>
      <c r="D60" s="397"/>
      <c r="E60" s="420" t="s">
        <v>167</v>
      </c>
      <c r="F60" s="421"/>
      <c r="G60" s="84"/>
      <c r="H60" s="114">
        <v>700</v>
      </c>
      <c r="I60" s="87">
        <f t="shared" ref="I60:I64" si="3">SUM(G60*H60)</f>
        <v>0</v>
      </c>
    </row>
    <row r="61" spans="1:20" x14ac:dyDescent="0.25">
      <c r="A61" s="83">
        <v>3</v>
      </c>
      <c r="B61" s="395" t="s">
        <v>169</v>
      </c>
      <c r="C61" s="396"/>
      <c r="D61" s="397"/>
      <c r="E61" s="420" t="s">
        <v>167</v>
      </c>
      <c r="F61" s="421"/>
      <c r="G61" s="84"/>
      <c r="H61" s="114">
        <v>600</v>
      </c>
      <c r="I61" s="87">
        <f t="shared" si="3"/>
        <v>0</v>
      </c>
    </row>
    <row r="62" spans="1:20" x14ac:dyDescent="0.25">
      <c r="A62" s="83">
        <v>4</v>
      </c>
      <c r="B62" s="395" t="s">
        <v>170</v>
      </c>
      <c r="C62" s="396"/>
      <c r="D62" s="397"/>
      <c r="E62" s="420" t="s">
        <v>167</v>
      </c>
      <c r="F62" s="421"/>
      <c r="G62" s="84"/>
      <c r="H62" s="114">
        <v>400</v>
      </c>
      <c r="I62" s="87">
        <f t="shared" si="3"/>
        <v>0</v>
      </c>
    </row>
    <row r="63" spans="1:20" x14ac:dyDescent="0.25">
      <c r="A63" s="83">
        <v>5</v>
      </c>
      <c r="B63" s="395" t="s">
        <v>171</v>
      </c>
      <c r="C63" s="396"/>
      <c r="D63" s="397"/>
      <c r="E63" s="420" t="s">
        <v>167</v>
      </c>
      <c r="F63" s="421"/>
      <c r="G63" s="84"/>
      <c r="H63" s="116">
        <v>400</v>
      </c>
      <c r="I63" s="87">
        <f t="shared" si="3"/>
        <v>0</v>
      </c>
    </row>
    <row r="64" spans="1:20" x14ac:dyDescent="0.25">
      <c r="A64" s="97">
        <v>6</v>
      </c>
      <c r="B64" s="398" t="s">
        <v>410</v>
      </c>
      <c r="C64" s="399"/>
      <c r="D64" s="400"/>
      <c r="E64" s="415" t="s">
        <v>167</v>
      </c>
      <c r="F64" s="416"/>
      <c r="G64" s="198"/>
      <c r="H64" s="197">
        <v>280</v>
      </c>
      <c r="I64" s="196">
        <f t="shared" si="3"/>
        <v>0</v>
      </c>
    </row>
    <row r="65" spans="1:9" x14ac:dyDescent="0.25">
      <c r="A65" s="92"/>
      <c r="B65" s="404"/>
      <c r="C65" s="405"/>
      <c r="D65" s="405"/>
      <c r="E65" s="405"/>
      <c r="F65" s="405"/>
      <c r="G65" s="406"/>
      <c r="H65" s="76"/>
      <c r="I65" s="87">
        <f>SUM(I59:I64)</f>
        <v>0</v>
      </c>
    </row>
    <row r="66" spans="1:9" x14ac:dyDescent="0.25">
      <c r="A66" s="422" t="s">
        <v>173</v>
      </c>
      <c r="B66" s="423"/>
      <c r="C66" s="423"/>
      <c r="D66" s="423"/>
      <c r="E66" s="423"/>
      <c r="F66" s="423"/>
      <c r="G66" s="423"/>
      <c r="H66" s="424"/>
      <c r="I66" s="98"/>
    </row>
    <row r="67" spans="1:9" x14ac:dyDescent="0.25">
      <c r="A67" s="401" t="s">
        <v>174</v>
      </c>
      <c r="B67" s="402"/>
      <c r="C67" s="402"/>
      <c r="D67" s="402"/>
      <c r="E67" s="402"/>
      <c r="F67" s="402"/>
      <c r="G67" s="402"/>
      <c r="H67" s="402"/>
      <c r="I67" s="403"/>
    </row>
    <row r="68" spans="1:9" x14ac:dyDescent="0.25">
      <c r="A68" s="78" t="s">
        <v>175</v>
      </c>
      <c r="B68" s="404" t="s">
        <v>176</v>
      </c>
      <c r="C68" s="405"/>
      <c r="D68" s="406"/>
      <c r="E68" s="404" t="s">
        <v>177</v>
      </c>
      <c r="F68" s="406"/>
      <c r="G68" s="94" t="s">
        <v>178</v>
      </c>
      <c r="H68" s="94" t="s">
        <v>150</v>
      </c>
      <c r="I68" s="95" t="s">
        <v>151</v>
      </c>
    </row>
    <row r="69" spans="1:9" x14ac:dyDescent="0.25">
      <c r="A69" s="83">
        <v>1</v>
      </c>
      <c r="B69" s="407" t="s">
        <v>646</v>
      </c>
      <c r="C69" s="408"/>
      <c r="D69" s="409"/>
      <c r="E69" s="420">
        <v>3</v>
      </c>
      <c r="F69" s="421"/>
      <c r="G69" s="153">
        <v>250.8</v>
      </c>
      <c r="H69" s="96">
        <v>5</v>
      </c>
      <c r="I69" s="167">
        <f>H69*G69</f>
        <v>1254</v>
      </c>
    </row>
    <row r="70" spans="1:9" x14ac:dyDescent="0.25">
      <c r="A70" s="97"/>
      <c r="B70" s="412"/>
      <c r="C70" s="413"/>
      <c r="D70" s="414"/>
      <c r="E70" s="415"/>
      <c r="F70" s="416"/>
      <c r="G70" s="84"/>
      <c r="H70" s="96"/>
      <c r="I70" s="167"/>
    </row>
    <row r="71" spans="1:9" x14ac:dyDescent="0.25">
      <c r="A71" s="422" t="s">
        <v>181</v>
      </c>
      <c r="B71" s="423"/>
      <c r="C71" s="423"/>
      <c r="D71" s="423"/>
      <c r="E71" s="423"/>
      <c r="F71" s="423"/>
      <c r="G71" s="423"/>
      <c r="H71" s="424"/>
      <c r="I71" s="98">
        <f>SUM(I69:I70)</f>
        <v>1254</v>
      </c>
    </row>
    <row r="72" spans="1:9" x14ac:dyDescent="0.25">
      <c r="A72" s="99"/>
      <c r="B72" s="100"/>
      <c r="C72" s="100"/>
      <c r="D72" s="100"/>
      <c r="E72" s="100"/>
      <c r="F72" s="101"/>
      <c r="G72" s="102"/>
      <c r="H72" s="102"/>
      <c r="I72" s="103"/>
    </row>
    <row r="73" spans="1:9" x14ac:dyDescent="0.25">
      <c r="A73" s="390"/>
      <c r="B73" s="391"/>
      <c r="C73" s="391"/>
      <c r="D73" s="391"/>
      <c r="E73" s="391"/>
      <c r="F73" s="104"/>
      <c r="G73" s="394" t="s">
        <v>182</v>
      </c>
      <c r="H73" s="391"/>
      <c r="I73" s="105">
        <f>I71+I65+I58+I51+I42+I21</f>
        <v>23937.260000000002</v>
      </c>
    </row>
    <row r="74" spans="1:9" x14ac:dyDescent="0.25">
      <c r="A74" s="390"/>
      <c r="B74" s="391"/>
      <c r="C74" s="391"/>
      <c r="D74" s="391"/>
      <c r="E74" s="391"/>
      <c r="F74" s="58"/>
      <c r="G74" s="106"/>
      <c r="H74" s="107"/>
      <c r="I74" s="108"/>
    </row>
    <row r="75" spans="1:9" ht="15.75" thickBot="1" x14ac:dyDescent="0.3">
      <c r="A75" s="390"/>
      <c r="B75" s="391"/>
      <c r="C75" s="391"/>
      <c r="D75" s="391"/>
      <c r="E75" s="391"/>
      <c r="F75" s="58"/>
      <c r="G75" s="444" t="s">
        <v>183</v>
      </c>
      <c r="H75" s="445"/>
      <c r="I75" s="117">
        <f>I73+I74</f>
        <v>23937.260000000002</v>
      </c>
    </row>
    <row r="76" spans="1:9" ht="16.5" thickTop="1" thickBot="1" x14ac:dyDescent="0.3">
      <c r="A76" s="109"/>
      <c r="B76" s="110"/>
      <c r="C76" s="392"/>
      <c r="D76" s="393"/>
      <c r="E76" s="393"/>
      <c r="F76" s="393"/>
      <c r="G76" s="111"/>
      <c r="H76" s="111"/>
      <c r="I76" s="112"/>
    </row>
    <row r="78" spans="1:9" x14ac:dyDescent="0.25">
      <c r="A78" s="55"/>
      <c r="B78" s="55"/>
    </row>
  </sheetData>
  <mergeCells count="101">
    <mergeCell ref="C76:F76"/>
    <mergeCell ref="B69:D69"/>
    <mergeCell ref="E69:F69"/>
    <mergeCell ref="B70:D70"/>
    <mergeCell ref="E70:F70"/>
    <mergeCell ref="A71:H71"/>
    <mergeCell ref="A73:B73"/>
    <mergeCell ref="C73:E73"/>
    <mergeCell ref="G73:H73"/>
    <mergeCell ref="A74:B74"/>
    <mergeCell ref="C74:E74"/>
    <mergeCell ref="A75:B75"/>
    <mergeCell ref="C75:E75"/>
    <mergeCell ref="G75:H75"/>
    <mergeCell ref="B47:D47"/>
    <mergeCell ref="E47:F47"/>
    <mergeCell ref="B68:D68"/>
    <mergeCell ref="E68:F68"/>
    <mergeCell ref="B48:D48"/>
    <mergeCell ref="E48:F48"/>
    <mergeCell ref="B49:D49"/>
    <mergeCell ref="E49:F49"/>
    <mergeCell ref="B50:D50"/>
    <mergeCell ref="E50:F50"/>
    <mergeCell ref="B54:D54"/>
    <mergeCell ref="E54:F54"/>
    <mergeCell ref="B55:D55"/>
    <mergeCell ref="E55:F55"/>
    <mergeCell ref="B56:D56"/>
    <mergeCell ref="E56:F56"/>
    <mergeCell ref="B57:D57"/>
    <mergeCell ref="E57:F57"/>
    <mergeCell ref="A66:H66"/>
    <mergeCell ref="A67:I67"/>
    <mergeCell ref="B51:H51"/>
    <mergeCell ref="B65:G65"/>
    <mergeCell ref="B58:H58"/>
    <mergeCell ref="B62:D62"/>
    <mergeCell ref="A40:H40"/>
    <mergeCell ref="A41:H41"/>
    <mergeCell ref="A42:H42"/>
    <mergeCell ref="A43:I43"/>
    <mergeCell ref="B44:D44"/>
    <mergeCell ref="E44:F44"/>
    <mergeCell ref="B45:D45"/>
    <mergeCell ref="E45:F45"/>
    <mergeCell ref="B46:D46"/>
    <mergeCell ref="E46:F46"/>
    <mergeCell ref="B30:F30"/>
    <mergeCell ref="B31:F31"/>
    <mergeCell ref="B39:F39"/>
    <mergeCell ref="B33:F33"/>
    <mergeCell ref="B34:F34"/>
    <mergeCell ref="B35:F35"/>
    <mergeCell ref="B36:F36"/>
    <mergeCell ref="B37:F37"/>
    <mergeCell ref="B38:F38"/>
    <mergeCell ref="A21:H21"/>
    <mergeCell ref="A22:I22"/>
    <mergeCell ref="B23:F23"/>
    <mergeCell ref="B24:F24"/>
    <mergeCell ref="B25:F25"/>
    <mergeCell ref="B26:F26"/>
    <mergeCell ref="B27:F27"/>
    <mergeCell ref="B28:F28"/>
    <mergeCell ref="B29:F29"/>
    <mergeCell ref="F11:G11"/>
    <mergeCell ref="H11:I11"/>
    <mergeCell ref="B52:D52"/>
    <mergeCell ref="E52:F52"/>
    <mergeCell ref="B53:D53"/>
    <mergeCell ref="E53:F53"/>
    <mergeCell ref="A9:E9"/>
    <mergeCell ref="F9:G9"/>
    <mergeCell ref="H9:I9"/>
    <mergeCell ref="F10:G10"/>
    <mergeCell ref="H10:I10"/>
    <mergeCell ref="B20:D20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32:F32"/>
    <mergeCell ref="E62:F62"/>
    <mergeCell ref="B63:D63"/>
    <mergeCell ref="E63:F63"/>
    <mergeCell ref="B64:D64"/>
    <mergeCell ref="E64:F64"/>
    <mergeCell ref="B59:D59"/>
    <mergeCell ref="E59:F59"/>
    <mergeCell ref="B60:D60"/>
    <mergeCell ref="E60:F60"/>
    <mergeCell ref="B61:D61"/>
    <mergeCell ref="E61:F61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  <drawing r:id="rId2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Q72"/>
  <sheetViews>
    <sheetView topLeftCell="A40" workbookViewId="0">
      <selection activeCell="M58" sqref="M58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9.140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 t="e">
        <f>#REF!</f>
        <v>#REF!</v>
      </c>
      <c r="I9" s="442"/>
    </row>
    <row r="10" spans="1:13" x14ac:dyDescent="0.25">
      <c r="A10" s="57" t="s">
        <v>130</v>
      </c>
      <c r="B10" s="55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F11" s="428" t="s">
        <v>133</v>
      </c>
      <c r="G11" s="429"/>
      <c r="H11" s="495" t="e">
        <f>#REF!</f>
        <v>#REF!</v>
      </c>
      <c r="I11" s="431"/>
    </row>
    <row r="12" spans="1:13" x14ac:dyDescent="0.25">
      <c r="A12" s="57" t="s">
        <v>135</v>
      </c>
      <c r="B12" s="55"/>
      <c r="F12" s="428" t="s">
        <v>136</v>
      </c>
      <c r="G12" s="429"/>
      <c r="H12" s="430" t="e">
        <f>#REF!</f>
        <v>#REF!</v>
      </c>
      <c r="I12" s="431"/>
    </row>
    <row r="13" spans="1:13" x14ac:dyDescent="0.25">
      <c r="A13" s="57" t="s">
        <v>137</v>
      </c>
      <c r="B13" s="55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456</v>
      </c>
      <c r="G15" s="460"/>
      <c r="H15" s="461" t="s">
        <v>385</v>
      </c>
      <c r="I15" s="457"/>
    </row>
    <row r="16" spans="1:13" x14ac:dyDescent="0.25">
      <c r="A16" s="434" t="s">
        <v>651</v>
      </c>
      <c r="B16" s="435"/>
      <c r="C16" s="435"/>
      <c r="D16" s="435"/>
      <c r="E16" s="435"/>
      <c r="F16" s="435"/>
      <c r="G16" s="435"/>
      <c r="H16" s="435"/>
      <c r="I16" s="436"/>
    </row>
    <row r="17" spans="1:17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7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7" x14ac:dyDescent="0.25">
      <c r="A19" s="67"/>
      <c r="B19" s="410"/>
      <c r="C19" s="432"/>
      <c r="D19" s="411"/>
      <c r="E19" s="68"/>
      <c r="F19" s="69"/>
      <c r="G19" s="68"/>
      <c r="H19" s="70"/>
      <c r="I19" s="71"/>
    </row>
    <row r="20" spans="1:17" x14ac:dyDescent="0.25">
      <c r="A20" s="72"/>
      <c r="B20" s="420"/>
      <c r="C20" s="359"/>
      <c r="D20" s="421"/>
      <c r="E20" s="73"/>
      <c r="F20" s="58"/>
      <c r="G20" s="73"/>
      <c r="H20" s="74"/>
      <c r="I20" s="71"/>
    </row>
    <row r="21" spans="1:17" x14ac:dyDescent="0.25">
      <c r="A21" s="72"/>
      <c r="B21" s="415"/>
      <c r="C21" s="433"/>
      <c r="D21" s="416"/>
      <c r="E21" s="73"/>
      <c r="F21" s="58"/>
      <c r="G21" s="75"/>
      <c r="H21" s="76"/>
      <c r="I21" s="77"/>
      <c r="M21" s="190"/>
      <c r="N21" s="190"/>
      <c r="O21" s="190"/>
      <c r="P21" s="190"/>
      <c r="Q21" s="190"/>
    </row>
    <row r="22" spans="1:17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/>
      <c r="M22" s="190"/>
      <c r="N22" s="190"/>
      <c r="O22" s="190"/>
      <c r="P22" s="190"/>
      <c r="Q22" s="190"/>
    </row>
    <row r="23" spans="1:17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  <c r="M23" s="190"/>
      <c r="N23" s="190"/>
      <c r="O23" s="190"/>
      <c r="P23" s="190"/>
      <c r="Q23" s="190"/>
    </row>
    <row r="24" spans="1:17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  <c r="M24" s="190"/>
      <c r="N24" s="190"/>
      <c r="O24" s="190"/>
      <c r="P24" s="190"/>
      <c r="Q24" s="190"/>
    </row>
    <row r="25" spans="1:17" x14ac:dyDescent="0.25">
      <c r="A25" s="83"/>
      <c r="B25" s="407"/>
      <c r="C25" s="408"/>
      <c r="D25" s="408"/>
      <c r="E25" s="408"/>
      <c r="F25" s="409"/>
      <c r="G25" s="146"/>
      <c r="H25" s="162"/>
      <c r="I25" s="87"/>
      <c r="M25" s="190"/>
      <c r="N25" s="190"/>
      <c r="O25" s="190"/>
      <c r="P25" s="190"/>
      <c r="Q25" s="190"/>
    </row>
    <row r="26" spans="1:17" x14ac:dyDescent="0.25">
      <c r="A26" s="83"/>
      <c r="B26" s="417"/>
      <c r="C26" s="418"/>
      <c r="D26" s="418"/>
      <c r="E26" s="418"/>
      <c r="F26" s="419"/>
      <c r="G26" s="146"/>
      <c r="H26" s="163"/>
      <c r="I26" s="87"/>
      <c r="M26" s="190"/>
      <c r="N26" s="190"/>
      <c r="O26" s="190"/>
      <c r="P26" s="190"/>
      <c r="Q26" s="190"/>
    </row>
    <row r="27" spans="1:17" x14ac:dyDescent="0.25">
      <c r="A27" s="83"/>
      <c r="B27" s="417"/>
      <c r="C27" s="418"/>
      <c r="D27" s="418"/>
      <c r="E27" s="418"/>
      <c r="F27" s="419"/>
      <c r="G27" s="146"/>
      <c r="H27" s="163"/>
      <c r="I27" s="87"/>
      <c r="M27" s="190"/>
      <c r="N27" s="190"/>
      <c r="O27" s="190"/>
      <c r="P27" s="190"/>
      <c r="Q27" s="190"/>
    </row>
    <row r="28" spans="1:17" x14ac:dyDescent="0.25">
      <c r="A28" s="83"/>
      <c r="B28" s="417"/>
      <c r="C28" s="418"/>
      <c r="D28" s="418"/>
      <c r="E28" s="418"/>
      <c r="F28" s="419"/>
      <c r="G28" s="146"/>
      <c r="H28" s="163"/>
      <c r="I28" s="87"/>
      <c r="M28" s="190"/>
      <c r="N28" s="190"/>
      <c r="O28" s="190"/>
      <c r="P28" s="190"/>
      <c r="Q28" s="190"/>
    </row>
    <row r="29" spans="1:17" x14ac:dyDescent="0.25">
      <c r="A29" s="83"/>
      <c r="B29" s="417"/>
      <c r="C29" s="418"/>
      <c r="D29" s="418"/>
      <c r="E29" s="418"/>
      <c r="F29" s="419"/>
      <c r="G29" s="146"/>
      <c r="H29" s="163"/>
      <c r="I29" s="87"/>
      <c r="M29" s="190"/>
      <c r="N29" s="190"/>
      <c r="O29" s="190"/>
      <c r="P29" s="190"/>
      <c r="Q29" s="190"/>
    </row>
    <row r="30" spans="1:17" x14ac:dyDescent="0.25">
      <c r="A30" s="83"/>
      <c r="B30" s="458"/>
      <c r="C30" s="459"/>
      <c r="D30" s="459"/>
      <c r="E30" s="459"/>
      <c r="F30" s="459"/>
      <c r="G30" s="146"/>
      <c r="H30" s="163"/>
      <c r="I30" s="87"/>
      <c r="M30" s="190"/>
      <c r="N30" s="190"/>
      <c r="O30" s="190"/>
      <c r="P30" s="190"/>
      <c r="Q30" s="190"/>
    </row>
    <row r="31" spans="1:17" x14ac:dyDescent="0.25">
      <c r="A31" s="83"/>
      <c r="B31" s="458"/>
      <c r="C31" s="459"/>
      <c r="D31" s="459"/>
      <c r="E31" s="459"/>
      <c r="F31" s="459"/>
      <c r="G31" s="146"/>
      <c r="H31" s="163"/>
      <c r="I31" s="87"/>
      <c r="M31" s="190"/>
      <c r="N31" s="190"/>
      <c r="O31" s="190"/>
      <c r="P31" s="190"/>
      <c r="Q31" s="190"/>
    </row>
    <row r="32" spans="1:17" x14ac:dyDescent="0.25">
      <c r="A32" s="83"/>
      <c r="B32" s="458"/>
      <c r="C32" s="459"/>
      <c r="D32" s="459"/>
      <c r="E32" s="459"/>
      <c r="F32" s="459"/>
      <c r="G32" s="146"/>
      <c r="H32" s="163"/>
      <c r="I32" s="87"/>
      <c r="M32" s="190"/>
      <c r="N32" s="190"/>
      <c r="O32" s="190"/>
      <c r="P32" s="190"/>
      <c r="Q32" s="190"/>
    </row>
    <row r="33" spans="1:17" x14ac:dyDescent="0.25">
      <c r="A33" s="83"/>
      <c r="B33" s="458"/>
      <c r="C33" s="459"/>
      <c r="D33" s="459"/>
      <c r="E33" s="459"/>
      <c r="F33" s="459"/>
      <c r="G33" s="146"/>
      <c r="H33" s="163"/>
      <c r="I33" s="87"/>
      <c r="M33" s="190"/>
      <c r="N33" s="190"/>
      <c r="O33" s="190"/>
      <c r="P33" s="190"/>
      <c r="Q33" s="190"/>
    </row>
    <row r="34" spans="1:17" x14ac:dyDescent="0.25">
      <c r="A34" s="83"/>
      <c r="B34" s="458"/>
      <c r="C34" s="459"/>
      <c r="D34" s="459"/>
      <c r="E34" s="459"/>
      <c r="F34" s="459"/>
      <c r="G34" s="146"/>
      <c r="H34" s="163"/>
      <c r="I34" s="87"/>
      <c r="M34" s="190"/>
      <c r="N34" s="190"/>
      <c r="O34" s="190"/>
      <c r="P34" s="190"/>
      <c r="Q34" s="190"/>
    </row>
    <row r="35" spans="1:17" x14ac:dyDescent="0.25">
      <c r="A35" s="83"/>
      <c r="B35" s="458"/>
      <c r="C35" s="459"/>
      <c r="D35" s="459"/>
      <c r="E35" s="459"/>
      <c r="F35" s="459"/>
      <c r="G35" s="146"/>
      <c r="H35" s="163"/>
      <c r="I35" s="87"/>
      <c r="M35" s="190"/>
      <c r="N35" s="190"/>
      <c r="O35" s="190"/>
      <c r="P35" s="190"/>
      <c r="Q35" s="190"/>
    </row>
    <row r="36" spans="1:17" x14ac:dyDescent="0.25">
      <c r="A36" s="83"/>
      <c r="B36" s="458"/>
      <c r="C36" s="459"/>
      <c r="D36" s="459"/>
      <c r="E36" s="459"/>
      <c r="F36" s="459"/>
      <c r="G36" s="146"/>
      <c r="H36" s="163"/>
      <c r="I36" s="87"/>
      <c r="M36" s="190"/>
      <c r="N36" s="190"/>
      <c r="O36" s="190"/>
      <c r="P36" s="190"/>
      <c r="Q36" s="190"/>
    </row>
    <row r="37" spans="1:17" x14ac:dyDescent="0.25">
      <c r="A37" s="83"/>
      <c r="B37" s="458"/>
      <c r="C37" s="459"/>
      <c r="D37" s="459"/>
      <c r="E37" s="459"/>
      <c r="F37" s="459"/>
      <c r="G37" s="146"/>
      <c r="H37" s="163"/>
      <c r="I37" s="87"/>
      <c r="M37" s="190"/>
      <c r="N37" s="190"/>
      <c r="O37" s="190"/>
      <c r="P37" s="190"/>
      <c r="Q37" s="190"/>
    </row>
    <row r="38" spans="1:17" x14ac:dyDescent="0.25">
      <c r="A38" s="83"/>
      <c r="B38" s="458"/>
      <c r="C38" s="459"/>
      <c r="D38" s="459"/>
      <c r="E38" s="459"/>
      <c r="F38" s="459"/>
      <c r="G38" s="146"/>
      <c r="H38" s="163"/>
      <c r="I38" s="87"/>
      <c r="M38" s="190"/>
      <c r="N38" s="190"/>
      <c r="O38" s="190"/>
      <c r="P38" s="190"/>
      <c r="Q38" s="190"/>
    </row>
    <row r="39" spans="1:17" x14ac:dyDescent="0.25">
      <c r="A39" s="83"/>
      <c r="B39" s="458"/>
      <c r="C39" s="459"/>
      <c r="D39" s="459"/>
      <c r="E39" s="459"/>
      <c r="F39" s="459"/>
      <c r="G39" s="146"/>
      <c r="H39" s="163"/>
      <c r="I39" s="87"/>
      <c r="M39" s="190"/>
      <c r="N39" s="190"/>
      <c r="O39" s="190"/>
      <c r="P39" s="190"/>
      <c r="Q39" s="190"/>
    </row>
    <row r="40" spans="1:17" x14ac:dyDescent="0.25">
      <c r="A40" s="83"/>
      <c r="B40" s="458"/>
      <c r="C40" s="459"/>
      <c r="D40" s="459"/>
      <c r="E40" s="459"/>
      <c r="F40" s="459"/>
      <c r="G40" s="146"/>
      <c r="H40" s="163"/>
      <c r="I40" s="87"/>
      <c r="M40" s="190"/>
      <c r="N40" s="190"/>
      <c r="O40" s="190"/>
      <c r="P40" s="190"/>
      <c r="Q40" s="190"/>
    </row>
    <row r="41" spans="1:17" x14ac:dyDescent="0.25">
      <c r="A41" s="83"/>
      <c r="B41" s="458"/>
      <c r="C41" s="459"/>
      <c r="D41" s="459"/>
      <c r="E41" s="459"/>
      <c r="F41" s="459"/>
      <c r="G41" s="146"/>
      <c r="H41" s="163"/>
      <c r="I41" s="87"/>
      <c r="M41" s="190"/>
      <c r="N41" s="190"/>
      <c r="O41" s="190"/>
      <c r="P41" s="190"/>
      <c r="Q41" s="190"/>
    </row>
    <row r="42" spans="1:17" x14ac:dyDescent="0.25">
      <c r="A42" s="83"/>
      <c r="B42" s="458"/>
      <c r="C42" s="459"/>
      <c r="D42" s="459"/>
      <c r="E42" s="459"/>
      <c r="F42" s="459"/>
      <c r="G42" s="146"/>
      <c r="H42" s="163"/>
      <c r="I42" s="87"/>
      <c r="M42" s="190"/>
      <c r="N42" s="190"/>
      <c r="O42" s="190"/>
      <c r="P42" s="190"/>
      <c r="Q42" s="190"/>
    </row>
    <row r="43" spans="1:17" x14ac:dyDescent="0.25">
      <c r="A43" s="83"/>
      <c r="B43" s="458"/>
      <c r="C43" s="459"/>
      <c r="D43" s="459"/>
      <c r="E43" s="459"/>
      <c r="F43" s="459"/>
      <c r="G43" s="146"/>
      <c r="H43" s="163"/>
      <c r="I43" s="87"/>
      <c r="M43" s="190"/>
      <c r="N43" s="190"/>
      <c r="O43" s="190"/>
      <c r="P43" s="190"/>
      <c r="Q43" s="190"/>
    </row>
    <row r="44" spans="1:17" x14ac:dyDescent="0.25">
      <c r="A44" s="83"/>
      <c r="B44" s="458"/>
      <c r="C44" s="459"/>
      <c r="D44" s="459"/>
      <c r="E44" s="459"/>
      <c r="F44" s="459"/>
      <c r="G44" s="146"/>
      <c r="H44" s="163"/>
      <c r="I44" s="87"/>
      <c r="M44" s="190"/>
      <c r="N44" s="190"/>
      <c r="O44" s="190"/>
      <c r="P44" s="190"/>
      <c r="Q44" s="190"/>
    </row>
    <row r="45" spans="1:17" x14ac:dyDescent="0.25">
      <c r="A45" s="83"/>
      <c r="B45" s="458"/>
      <c r="C45" s="459"/>
      <c r="D45" s="459"/>
      <c r="E45" s="459"/>
      <c r="F45" s="459"/>
      <c r="G45" s="146"/>
      <c r="H45" s="147"/>
      <c r="I45" s="87"/>
      <c r="L45" s="88"/>
    </row>
    <row r="46" spans="1:17" x14ac:dyDescent="0.25">
      <c r="A46" s="455" t="s">
        <v>229</v>
      </c>
      <c r="B46" s="423"/>
      <c r="C46" s="423"/>
      <c r="D46" s="423"/>
      <c r="E46" s="423"/>
      <c r="F46" s="423"/>
      <c r="G46" s="423"/>
      <c r="H46" s="424"/>
      <c r="I46" s="141">
        <f>SUM(I25:I45)</f>
        <v>0</v>
      </c>
      <c r="L46" s="88"/>
    </row>
    <row r="47" spans="1:17" x14ac:dyDescent="0.25">
      <c r="A47" s="422" t="s">
        <v>230</v>
      </c>
      <c r="B47" s="423"/>
      <c r="C47" s="423"/>
      <c r="D47" s="423"/>
      <c r="E47" s="423"/>
      <c r="F47" s="423"/>
      <c r="G47" s="423"/>
      <c r="H47" s="424"/>
      <c r="I47" s="142">
        <f>ROUND((I46*0.15),2)</f>
        <v>0</v>
      </c>
      <c r="L47" s="88"/>
    </row>
    <row r="48" spans="1:17" x14ac:dyDescent="0.25">
      <c r="A48" s="422" t="s">
        <v>231</v>
      </c>
      <c r="B48" s="423"/>
      <c r="C48" s="423"/>
      <c r="D48" s="423"/>
      <c r="E48" s="423"/>
      <c r="F48" s="423"/>
      <c r="G48" s="423"/>
      <c r="H48" s="424"/>
      <c r="I48" s="130">
        <f>I46+I47</f>
        <v>0</v>
      </c>
    </row>
    <row r="49" spans="1:9" x14ac:dyDescent="0.25">
      <c r="A49" s="401" t="s">
        <v>163</v>
      </c>
      <c r="B49" s="402"/>
      <c r="C49" s="402"/>
      <c r="D49" s="402"/>
      <c r="E49" s="402"/>
      <c r="F49" s="402"/>
      <c r="G49" s="402"/>
      <c r="H49" s="402"/>
      <c r="I49" s="403"/>
    </row>
    <row r="50" spans="1:9" x14ac:dyDescent="0.25">
      <c r="A50" s="78" t="s">
        <v>164</v>
      </c>
      <c r="B50" s="404" t="s">
        <v>165</v>
      </c>
      <c r="C50" s="405"/>
      <c r="D50" s="406"/>
      <c r="E50" s="404" t="s">
        <v>147</v>
      </c>
      <c r="F50" s="406"/>
      <c r="G50" s="80" t="s">
        <v>149</v>
      </c>
      <c r="H50" s="81" t="s">
        <v>150</v>
      </c>
      <c r="I50" s="82" t="s">
        <v>151</v>
      </c>
    </row>
    <row r="51" spans="1:9" x14ac:dyDescent="0.25">
      <c r="A51" s="83">
        <v>1</v>
      </c>
      <c r="B51" s="425" t="s">
        <v>166</v>
      </c>
      <c r="C51" s="426"/>
      <c r="D51" s="427"/>
      <c r="E51" s="410" t="s">
        <v>167</v>
      </c>
      <c r="F51" s="411"/>
      <c r="G51" s="115"/>
      <c r="H51" s="113">
        <v>450</v>
      </c>
      <c r="I51" s="90">
        <f>SUM(G51*H51)</f>
        <v>0</v>
      </c>
    </row>
    <row r="52" spans="1:9" x14ac:dyDescent="0.25">
      <c r="A52" s="83">
        <v>2</v>
      </c>
      <c r="B52" s="395" t="s">
        <v>168</v>
      </c>
      <c r="C52" s="396"/>
      <c r="D52" s="397"/>
      <c r="E52" s="420" t="s">
        <v>167</v>
      </c>
      <c r="F52" s="421"/>
      <c r="G52" s="84"/>
      <c r="H52" s="114">
        <v>350</v>
      </c>
      <c r="I52" s="87">
        <f t="shared" ref="I52:I56" si="0">SUM(G52*H52)</f>
        <v>0</v>
      </c>
    </row>
    <row r="53" spans="1:9" x14ac:dyDescent="0.25">
      <c r="A53" s="83">
        <v>3</v>
      </c>
      <c r="B53" s="395" t="s">
        <v>169</v>
      </c>
      <c r="C53" s="396"/>
      <c r="D53" s="397"/>
      <c r="E53" s="420" t="s">
        <v>167</v>
      </c>
      <c r="F53" s="421"/>
      <c r="G53" s="84">
        <v>1</v>
      </c>
      <c r="H53" s="114">
        <v>300</v>
      </c>
      <c r="I53" s="87">
        <f t="shared" si="0"/>
        <v>300</v>
      </c>
    </row>
    <row r="54" spans="1:9" x14ac:dyDescent="0.25">
      <c r="A54" s="83">
        <v>4</v>
      </c>
      <c r="B54" s="395" t="s">
        <v>170</v>
      </c>
      <c r="C54" s="396"/>
      <c r="D54" s="397"/>
      <c r="E54" s="420" t="s">
        <v>167</v>
      </c>
      <c r="F54" s="421"/>
      <c r="G54" s="84"/>
      <c r="H54" s="114">
        <v>200</v>
      </c>
      <c r="I54" s="87">
        <f t="shared" si="0"/>
        <v>0</v>
      </c>
    </row>
    <row r="55" spans="1:9" x14ac:dyDescent="0.25">
      <c r="A55" s="83">
        <v>5</v>
      </c>
      <c r="B55" s="395" t="s">
        <v>171</v>
      </c>
      <c r="C55" s="396"/>
      <c r="D55" s="397"/>
      <c r="E55" s="420" t="s">
        <v>167</v>
      </c>
      <c r="F55" s="421"/>
      <c r="G55" s="84">
        <v>1</v>
      </c>
      <c r="H55" s="116">
        <v>200</v>
      </c>
      <c r="I55" s="87">
        <f t="shared" si="0"/>
        <v>200</v>
      </c>
    </row>
    <row r="56" spans="1:9" x14ac:dyDescent="0.25">
      <c r="A56" s="83">
        <v>6</v>
      </c>
      <c r="B56" s="395" t="s">
        <v>394</v>
      </c>
      <c r="C56" s="396"/>
      <c r="D56" s="397"/>
      <c r="E56" s="420" t="s">
        <v>167</v>
      </c>
      <c r="F56" s="421"/>
      <c r="G56" s="84"/>
      <c r="H56" s="116">
        <v>140</v>
      </c>
      <c r="I56" s="87">
        <f t="shared" si="0"/>
        <v>0</v>
      </c>
    </row>
    <row r="57" spans="1:9" x14ac:dyDescent="0.25">
      <c r="A57" s="83"/>
      <c r="B57" s="395"/>
      <c r="C57" s="396"/>
      <c r="D57" s="397"/>
      <c r="E57" s="91"/>
      <c r="F57" s="58"/>
      <c r="G57" s="58"/>
      <c r="H57" s="74"/>
      <c r="I57" s="87"/>
    </row>
    <row r="58" spans="1:9" x14ac:dyDescent="0.25">
      <c r="A58" s="72"/>
      <c r="B58" s="395"/>
      <c r="C58" s="396"/>
      <c r="D58" s="397"/>
      <c r="F58" s="58"/>
      <c r="G58" s="58"/>
      <c r="H58" s="74"/>
      <c r="I58" s="87"/>
    </row>
    <row r="59" spans="1:9" x14ac:dyDescent="0.25">
      <c r="A59" s="92"/>
      <c r="B59" s="398"/>
      <c r="C59" s="399"/>
      <c r="D59" s="400"/>
      <c r="E59" s="60"/>
      <c r="F59" s="61"/>
      <c r="G59" s="58"/>
      <c r="H59" s="76"/>
      <c r="I59" s="87"/>
    </row>
    <row r="60" spans="1:9" x14ac:dyDescent="0.25">
      <c r="A60" s="422" t="s">
        <v>173</v>
      </c>
      <c r="B60" s="423"/>
      <c r="C60" s="423"/>
      <c r="D60" s="423"/>
      <c r="E60" s="423"/>
      <c r="F60" s="423"/>
      <c r="G60" s="423"/>
      <c r="H60" s="424"/>
      <c r="I60" s="98">
        <f>SUM(I51:I59)</f>
        <v>500</v>
      </c>
    </row>
    <row r="61" spans="1:9" x14ac:dyDescent="0.25">
      <c r="A61" s="401" t="s">
        <v>174</v>
      </c>
      <c r="B61" s="402"/>
      <c r="C61" s="402"/>
      <c r="D61" s="402"/>
      <c r="E61" s="402"/>
      <c r="F61" s="402"/>
      <c r="G61" s="402"/>
      <c r="H61" s="402"/>
      <c r="I61" s="403"/>
    </row>
    <row r="62" spans="1:9" x14ac:dyDescent="0.25">
      <c r="A62" s="78" t="s">
        <v>175</v>
      </c>
      <c r="B62" s="404" t="s">
        <v>176</v>
      </c>
      <c r="C62" s="405"/>
      <c r="D62" s="406"/>
      <c r="E62" s="404" t="s">
        <v>177</v>
      </c>
      <c r="F62" s="406"/>
      <c r="G62" s="94" t="s">
        <v>178</v>
      </c>
      <c r="H62" s="94" t="s">
        <v>150</v>
      </c>
      <c r="I62" s="95" t="s">
        <v>151</v>
      </c>
    </row>
    <row r="63" spans="1:9" x14ac:dyDescent="0.25">
      <c r="A63" s="83">
        <v>1</v>
      </c>
      <c r="B63" s="407" t="s">
        <v>650</v>
      </c>
      <c r="C63" s="408"/>
      <c r="D63" s="409"/>
      <c r="E63" s="420">
        <v>1</v>
      </c>
      <c r="F63" s="421"/>
      <c r="G63" s="153">
        <v>56.6</v>
      </c>
      <c r="H63" s="96">
        <v>5</v>
      </c>
      <c r="I63" s="167">
        <f>H63*G63</f>
        <v>283</v>
      </c>
    </row>
    <row r="64" spans="1:9" x14ac:dyDescent="0.25">
      <c r="A64" s="97"/>
      <c r="B64" s="412"/>
      <c r="C64" s="413"/>
      <c r="D64" s="414"/>
      <c r="E64" s="415"/>
      <c r="F64" s="416"/>
      <c r="G64" s="84"/>
      <c r="H64" s="96"/>
      <c r="I64" s="167"/>
    </row>
    <row r="65" spans="1:12" x14ac:dyDescent="0.25">
      <c r="A65" s="422" t="s">
        <v>181</v>
      </c>
      <c r="B65" s="423"/>
      <c r="C65" s="423"/>
      <c r="D65" s="423"/>
      <c r="E65" s="423"/>
      <c r="F65" s="423"/>
      <c r="G65" s="423"/>
      <c r="H65" s="424"/>
      <c r="I65" s="98">
        <f>SUM(I63:I64)</f>
        <v>283</v>
      </c>
    </row>
    <row r="66" spans="1:12" x14ac:dyDescent="0.25">
      <c r="A66" s="99"/>
      <c r="B66" s="100"/>
      <c r="C66" s="100"/>
      <c r="D66" s="100"/>
      <c r="E66" s="100"/>
      <c r="F66" s="101"/>
      <c r="G66" s="102"/>
      <c r="H66" s="102"/>
      <c r="I66" s="103"/>
      <c r="L66" s="55"/>
    </row>
    <row r="67" spans="1:12" x14ac:dyDescent="0.25">
      <c r="A67" s="390"/>
      <c r="B67" s="391"/>
      <c r="C67" s="391"/>
      <c r="D67" s="391"/>
      <c r="E67" s="391"/>
      <c r="F67" s="104"/>
      <c r="G67" s="394" t="s">
        <v>182</v>
      </c>
      <c r="H67" s="391"/>
      <c r="I67" s="105">
        <f>I65+I60+I48</f>
        <v>783</v>
      </c>
    </row>
    <row r="68" spans="1:12" x14ac:dyDescent="0.25">
      <c r="A68" s="390"/>
      <c r="B68" s="391"/>
      <c r="C68" s="391"/>
      <c r="D68" s="391"/>
      <c r="E68" s="391"/>
      <c r="F68" s="58"/>
      <c r="G68" s="106"/>
      <c r="H68" s="107"/>
      <c r="I68" s="108"/>
    </row>
    <row r="69" spans="1:12" ht="15.75" thickBot="1" x14ac:dyDescent="0.3">
      <c r="A69" s="390"/>
      <c r="B69" s="391"/>
      <c r="C69" s="391"/>
      <c r="D69" s="391"/>
      <c r="E69" s="391"/>
      <c r="F69" s="58"/>
      <c r="G69" s="444" t="s">
        <v>183</v>
      </c>
      <c r="H69" s="445"/>
      <c r="I69" s="117">
        <f>I67+I68</f>
        <v>783</v>
      </c>
    </row>
    <row r="70" spans="1:12" ht="16.5" thickTop="1" thickBot="1" x14ac:dyDescent="0.3">
      <c r="A70" s="109"/>
      <c r="B70" s="110"/>
      <c r="C70" s="392"/>
      <c r="D70" s="393"/>
      <c r="E70" s="393"/>
      <c r="F70" s="393"/>
      <c r="G70" s="111"/>
      <c r="H70" s="111"/>
      <c r="I70" s="112"/>
    </row>
    <row r="72" spans="1:12" x14ac:dyDescent="0.25">
      <c r="A72" s="55"/>
      <c r="B72" s="55"/>
    </row>
  </sheetData>
  <mergeCells count="83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44:F44"/>
    <mergeCell ref="B45:F45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9:F39"/>
    <mergeCell ref="B40:F40"/>
    <mergeCell ref="B41:F41"/>
    <mergeCell ref="B42:F42"/>
    <mergeCell ref="B43:F43"/>
    <mergeCell ref="B34:F34"/>
    <mergeCell ref="B35:F35"/>
    <mergeCell ref="B36:F36"/>
    <mergeCell ref="B37:F37"/>
    <mergeCell ref="B38:F38"/>
    <mergeCell ref="B56:D56"/>
    <mergeCell ref="E56:F56"/>
    <mergeCell ref="B50:D50"/>
    <mergeCell ref="B51:D51"/>
    <mergeCell ref="B52:D52"/>
    <mergeCell ref="B55:D55"/>
    <mergeCell ref="E55:F55"/>
    <mergeCell ref="B54:D54"/>
    <mergeCell ref="E54:F54"/>
    <mergeCell ref="E50:F50"/>
    <mergeCell ref="B57:D57"/>
    <mergeCell ref="B58:D58"/>
    <mergeCell ref="B59:D59"/>
    <mergeCell ref="A60:H60"/>
    <mergeCell ref="A61:I61"/>
    <mergeCell ref="A46:H46"/>
    <mergeCell ref="E51:F51"/>
    <mergeCell ref="E52:F52"/>
    <mergeCell ref="B53:D53"/>
    <mergeCell ref="E53:F53"/>
    <mergeCell ref="A48:H48"/>
    <mergeCell ref="A49:I49"/>
    <mergeCell ref="A47:H47"/>
    <mergeCell ref="B62:D62"/>
    <mergeCell ref="E62:F62"/>
    <mergeCell ref="B63:D63"/>
    <mergeCell ref="E63:F63"/>
    <mergeCell ref="B64:D64"/>
    <mergeCell ref="E64:F64"/>
    <mergeCell ref="A69:B69"/>
    <mergeCell ref="C69:E69"/>
    <mergeCell ref="G69:H69"/>
    <mergeCell ref="C70:F70"/>
    <mergeCell ref="A65:H65"/>
    <mergeCell ref="A67:B67"/>
    <mergeCell ref="C67:E67"/>
    <mergeCell ref="G67:H67"/>
    <mergeCell ref="A68:B68"/>
    <mergeCell ref="C68:E68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N82"/>
  <sheetViews>
    <sheetView topLeftCell="A7" workbookViewId="0">
      <selection activeCell="M58" sqref="M58"/>
    </sheetView>
  </sheetViews>
  <sheetFormatPr defaultColWidth="9.140625"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9.140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 t="e">
        <f>#REF!</f>
        <v>#REF!</v>
      </c>
      <c r="I9" s="442"/>
    </row>
    <row r="10" spans="1:13" x14ac:dyDescent="0.25">
      <c r="A10" s="57" t="s">
        <v>130</v>
      </c>
      <c r="B10" s="55"/>
      <c r="F10" s="428" t="s">
        <v>131</v>
      </c>
      <c r="G10" s="429"/>
      <c r="H10" s="443">
        <v>44449</v>
      </c>
      <c r="I10" s="431"/>
    </row>
    <row r="11" spans="1:13" x14ac:dyDescent="0.25">
      <c r="A11" s="57" t="s">
        <v>132</v>
      </c>
      <c r="B11" s="55"/>
      <c r="F11" s="428" t="s">
        <v>133</v>
      </c>
      <c r="G11" s="429"/>
      <c r="H11" s="495" t="e">
        <f>#REF!</f>
        <v>#REF!</v>
      </c>
      <c r="I11" s="431"/>
    </row>
    <row r="12" spans="1:13" x14ac:dyDescent="0.25">
      <c r="A12" s="57" t="s">
        <v>135</v>
      </c>
      <c r="B12" s="55"/>
      <c r="F12" s="428" t="s">
        <v>136</v>
      </c>
      <c r="G12" s="429"/>
      <c r="H12" s="430" t="s">
        <v>677</v>
      </c>
      <c r="I12" s="431"/>
    </row>
    <row r="13" spans="1:13" x14ac:dyDescent="0.25">
      <c r="A13" s="57" t="s">
        <v>137</v>
      </c>
      <c r="B13" s="55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456</v>
      </c>
      <c r="G15" s="460"/>
      <c r="H15" s="461" t="s">
        <v>385</v>
      </c>
      <c r="I15" s="457"/>
    </row>
    <row r="16" spans="1:13" x14ac:dyDescent="0.25">
      <c r="A16" s="434" t="s">
        <v>678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/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/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/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/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>
        <v>1</v>
      </c>
      <c r="B25" s="407" t="s">
        <v>679</v>
      </c>
      <c r="C25" s="408"/>
      <c r="D25" s="408"/>
      <c r="E25" s="408"/>
      <c r="F25" s="409"/>
      <c r="G25" s="146">
        <v>1</v>
      </c>
      <c r="H25" s="162">
        <v>28000</v>
      </c>
      <c r="I25" s="87">
        <f>H25*G25</f>
        <v>28000</v>
      </c>
    </row>
    <row r="26" spans="1:11" x14ac:dyDescent="0.25">
      <c r="A26" s="83">
        <v>2</v>
      </c>
      <c r="B26" s="417" t="s">
        <v>360</v>
      </c>
      <c r="C26" s="418"/>
      <c r="D26" s="418"/>
      <c r="E26" s="418"/>
      <c r="F26" s="419"/>
      <c r="G26" s="146">
        <v>1</v>
      </c>
      <c r="H26" s="163">
        <v>1950</v>
      </c>
      <c r="I26" s="87">
        <f>H26*G26</f>
        <v>1950</v>
      </c>
    </row>
    <row r="27" spans="1:11" x14ac:dyDescent="0.25">
      <c r="A27" s="83">
        <v>3</v>
      </c>
      <c r="B27" s="417"/>
      <c r="C27" s="418"/>
      <c r="D27" s="418"/>
      <c r="E27" s="418"/>
      <c r="F27" s="419"/>
      <c r="G27" s="146"/>
      <c r="H27" s="163"/>
      <c r="I27" s="87"/>
    </row>
    <row r="28" spans="1:11" x14ac:dyDescent="0.25">
      <c r="A28" s="83"/>
      <c r="B28" s="417"/>
      <c r="C28" s="418"/>
      <c r="D28" s="418"/>
      <c r="E28" s="418"/>
      <c r="F28" s="419"/>
      <c r="G28" s="146"/>
      <c r="H28" s="163"/>
      <c r="I28" s="87"/>
    </row>
    <row r="29" spans="1:11" x14ac:dyDescent="0.25">
      <c r="A29" s="83"/>
      <c r="B29" s="417"/>
      <c r="C29" s="418"/>
      <c r="D29" s="418"/>
      <c r="E29" s="418"/>
      <c r="F29" s="419"/>
      <c r="G29" s="146"/>
      <c r="H29" s="163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63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63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63"/>
      <c r="I32" s="87"/>
    </row>
    <row r="33" spans="1:14" x14ac:dyDescent="0.25">
      <c r="A33" s="83"/>
      <c r="B33" s="458"/>
      <c r="C33" s="459"/>
      <c r="D33" s="459"/>
      <c r="E33" s="459"/>
      <c r="F33" s="459"/>
      <c r="G33" s="146"/>
      <c r="H33" s="163"/>
      <c r="I33" s="87"/>
    </row>
    <row r="34" spans="1:14" x14ac:dyDescent="0.25">
      <c r="A34" s="83"/>
      <c r="B34" s="458"/>
      <c r="C34" s="459"/>
      <c r="D34" s="459"/>
      <c r="E34" s="459"/>
      <c r="F34" s="459"/>
      <c r="G34" s="146"/>
      <c r="H34" s="163"/>
      <c r="I34" s="87"/>
      <c r="N34" t="s">
        <v>140</v>
      </c>
    </row>
    <row r="35" spans="1:14" x14ac:dyDescent="0.25">
      <c r="A35" s="83"/>
      <c r="B35" s="458"/>
      <c r="C35" s="459"/>
      <c r="D35" s="459"/>
      <c r="E35" s="459"/>
      <c r="F35" s="459"/>
      <c r="G35" s="146"/>
      <c r="H35" s="163"/>
      <c r="I35" s="87"/>
    </row>
    <row r="36" spans="1:14" x14ac:dyDescent="0.25">
      <c r="A36" s="83"/>
      <c r="B36" s="458"/>
      <c r="C36" s="459"/>
      <c r="D36" s="459"/>
      <c r="E36" s="459"/>
      <c r="F36" s="459"/>
      <c r="G36" s="146"/>
      <c r="H36" s="163"/>
      <c r="I36" s="87"/>
    </row>
    <row r="37" spans="1:14" x14ac:dyDescent="0.25">
      <c r="A37" s="83"/>
      <c r="B37" s="458"/>
      <c r="C37" s="459"/>
      <c r="D37" s="459"/>
      <c r="E37" s="459"/>
      <c r="F37" s="459"/>
      <c r="G37" s="146"/>
      <c r="H37" s="163"/>
      <c r="I37" s="87"/>
    </row>
    <row r="38" spans="1:14" x14ac:dyDescent="0.25">
      <c r="A38" s="83"/>
      <c r="B38" s="458"/>
      <c r="C38" s="459"/>
      <c r="D38" s="459"/>
      <c r="E38" s="459"/>
      <c r="F38" s="459"/>
      <c r="G38" s="146"/>
      <c r="H38" s="163"/>
      <c r="I38" s="87"/>
    </row>
    <row r="39" spans="1:14" x14ac:dyDescent="0.25">
      <c r="A39" s="83"/>
      <c r="B39" s="458"/>
      <c r="C39" s="459"/>
      <c r="D39" s="459"/>
      <c r="E39" s="459"/>
      <c r="F39" s="459"/>
      <c r="G39" s="146"/>
      <c r="H39" s="163"/>
      <c r="I39" s="87"/>
    </row>
    <row r="40" spans="1:14" x14ac:dyDescent="0.25">
      <c r="A40" s="83"/>
      <c r="B40" s="458"/>
      <c r="C40" s="459"/>
      <c r="D40" s="459"/>
      <c r="E40" s="459"/>
      <c r="F40" s="459"/>
      <c r="G40" s="146"/>
      <c r="H40" s="163"/>
      <c r="I40" s="87"/>
    </row>
    <row r="41" spans="1:14" x14ac:dyDescent="0.25">
      <c r="A41" s="83"/>
      <c r="B41" s="458"/>
      <c r="C41" s="459"/>
      <c r="D41" s="459"/>
      <c r="E41" s="459"/>
      <c r="F41" s="459"/>
      <c r="G41" s="146"/>
      <c r="H41" s="163"/>
      <c r="I41" s="87"/>
    </row>
    <row r="42" spans="1:14" x14ac:dyDescent="0.25">
      <c r="A42" s="83"/>
      <c r="B42" s="458"/>
      <c r="C42" s="459"/>
      <c r="D42" s="459"/>
      <c r="E42" s="459"/>
      <c r="F42" s="459"/>
      <c r="G42" s="146"/>
      <c r="H42" s="163"/>
      <c r="I42" s="87"/>
    </row>
    <row r="43" spans="1:14" x14ac:dyDescent="0.25">
      <c r="A43" s="83"/>
      <c r="B43" s="458"/>
      <c r="C43" s="459"/>
      <c r="D43" s="459"/>
      <c r="E43" s="459"/>
      <c r="F43" s="459"/>
      <c r="G43" s="146"/>
      <c r="H43" s="163"/>
      <c r="I43" s="87"/>
    </row>
    <row r="44" spans="1:14" x14ac:dyDescent="0.25">
      <c r="A44" s="83"/>
      <c r="B44" s="458"/>
      <c r="C44" s="459"/>
      <c r="D44" s="459"/>
      <c r="E44" s="459"/>
      <c r="F44" s="459"/>
      <c r="G44" s="146"/>
      <c r="H44" s="163"/>
      <c r="I44" s="87"/>
    </row>
    <row r="45" spans="1:14" x14ac:dyDescent="0.25">
      <c r="A45" s="83"/>
      <c r="B45" s="458"/>
      <c r="C45" s="459"/>
      <c r="D45" s="459"/>
      <c r="E45" s="459"/>
      <c r="F45" s="459"/>
      <c r="G45" s="146"/>
      <c r="H45" s="147"/>
      <c r="I45" s="87"/>
      <c r="L45" s="88"/>
    </row>
    <row r="46" spans="1:14" x14ac:dyDescent="0.25">
      <c r="A46" s="455" t="s">
        <v>229</v>
      </c>
      <c r="B46" s="423"/>
      <c r="C46" s="423"/>
      <c r="D46" s="423"/>
      <c r="E46" s="423"/>
      <c r="F46" s="423"/>
      <c r="G46" s="423"/>
      <c r="H46" s="424"/>
      <c r="I46" s="141">
        <f>SUM(I25:I45)</f>
        <v>29950</v>
      </c>
      <c r="L46" s="88"/>
    </row>
    <row r="47" spans="1:14" x14ac:dyDescent="0.25">
      <c r="A47" s="422" t="s">
        <v>230</v>
      </c>
      <c r="B47" s="423"/>
      <c r="C47" s="423"/>
      <c r="D47" s="423"/>
      <c r="E47" s="423"/>
      <c r="F47" s="423"/>
      <c r="G47" s="423"/>
      <c r="H47" s="424"/>
      <c r="I47" s="142">
        <f>ROUND((I46*0.15),2)</f>
        <v>4492.5</v>
      </c>
      <c r="L47" s="88"/>
    </row>
    <row r="48" spans="1:14" x14ac:dyDescent="0.25">
      <c r="A48" s="422" t="s">
        <v>231</v>
      </c>
      <c r="B48" s="423"/>
      <c r="C48" s="423"/>
      <c r="D48" s="423"/>
      <c r="E48" s="423"/>
      <c r="F48" s="423"/>
      <c r="G48" s="423"/>
      <c r="H48" s="424"/>
      <c r="I48" s="130">
        <f>I46+I47</f>
        <v>34442.5</v>
      </c>
    </row>
    <row r="49" spans="1:14" x14ac:dyDescent="0.25">
      <c r="A49" s="401" t="s">
        <v>163</v>
      </c>
      <c r="B49" s="402"/>
      <c r="C49" s="402"/>
      <c r="D49" s="402"/>
      <c r="E49" s="402"/>
      <c r="F49" s="402"/>
      <c r="G49" s="402"/>
      <c r="H49" s="402"/>
      <c r="I49" s="403"/>
    </row>
    <row r="50" spans="1:14" x14ac:dyDescent="0.25">
      <c r="A50" s="78" t="s">
        <v>164</v>
      </c>
      <c r="B50" s="428" t="s">
        <v>165</v>
      </c>
      <c r="C50" s="435"/>
      <c r="D50" s="429"/>
      <c r="E50" s="404" t="s">
        <v>147</v>
      </c>
      <c r="F50" s="406"/>
      <c r="G50" s="80" t="s">
        <v>149</v>
      </c>
      <c r="H50" s="81" t="s">
        <v>150</v>
      </c>
      <c r="I50" s="82" t="s">
        <v>151</v>
      </c>
    </row>
    <row r="51" spans="1:14" x14ac:dyDescent="0.25">
      <c r="A51" s="83">
        <v>1</v>
      </c>
      <c r="B51" s="425" t="s">
        <v>166</v>
      </c>
      <c r="C51" s="426"/>
      <c r="D51" s="427"/>
      <c r="E51" s="410" t="s">
        <v>167</v>
      </c>
      <c r="F51" s="411"/>
      <c r="G51" s="115">
        <v>10</v>
      </c>
      <c r="H51" s="113">
        <v>450</v>
      </c>
      <c r="I51" s="90">
        <f>SUM(G51*H51)</f>
        <v>4500</v>
      </c>
    </row>
    <row r="52" spans="1:14" x14ac:dyDescent="0.25">
      <c r="A52" s="83">
        <v>2</v>
      </c>
      <c r="B52" s="395" t="s">
        <v>168</v>
      </c>
      <c r="C52" s="396"/>
      <c r="D52" s="397"/>
      <c r="E52" s="420" t="s">
        <v>167</v>
      </c>
      <c r="F52" s="421"/>
      <c r="G52" s="84"/>
      <c r="H52" s="114">
        <v>350</v>
      </c>
      <c r="I52" s="87">
        <f t="shared" ref="I52:I56" si="0">SUM(G52*H52)</f>
        <v>0</v>
      </c>
    </row>
    <row r="53" spans="1:14" x14ac:dyDescent="0.25">
      <c r="A53" s="83">
        <v>3</v>
      </c>
      <c r="B53" s="395" t="s">
        <v>169</v>
      </c>
      <c r="C53" s="396"/>
      <c r="D53" s="397"/>
      <c r="E53" s="420" t="s">
        <v>167</v>
      </c>
      <c r="F53" s="421"/>
      <c r="G53" s="84"/>
      <c r="H53" s="114">
        <v>300</v>
      </c>
      <c r="I53" s="87">
        <f t="shared" si="0"/>
        <v>0</v>
      </c>
      <c r="N53" t="s">
        <v>140</v>
      </c>
    </row>
    <row r="54" spans="1:14" x14ac:dyDescent="0.25">
      <c r="A54" s="83">
        <v>4</v>
      </c>
      <c r="B54" s="395" t="s">
        <v>170</v>
      </c>
      <c r="C54" s="396"/>
      <c r="D54" s="397"/>
      <c r="E54" s="420" t="s">
        <v>167</v>
      </c>
      <c r="F54" s="421"/>
      <c r="G54" s="84"/>
      <c r="H54" s="114">
        <v>200</v>
      </c>
      <c r="I54" s="87">
        <f t="shared" si="0"/>
        <v>0</v>
      </c>
    </row>
    <row r="55" spans="1:14" x14ac:dyDescent="0.25">
      <c r="A55" s="83">
        <v>5</v>
      </c>
      <c r="B55" s="395" t="s">
        <v>171</v>
      </c>
      <c r="C55" s="396"/>
      <c r="D55" s="397"/>
      <c r="E55" s="420" t="s">
        <v>167</v>
      </c>
      <c r="F55" s="421"/>
      <c r="G55" s="84">
        <v>10</v>
      </c>
      <c r="H55" s="116">
        <v>200</v>
      </c>
      <c r="I55" s="87">
        <f t="shared" si="0"/>
        <v>2000</v>
      </c>
    </row>
    <row r="56" spans="1:14" x14ac:dyDescent="0.25">
      <c r="A56" s="97">
        <v>6</v>
      </c>
      <c r="B56" s="398" t="s">
        <v>394</v>
      </c>
      <c r="C56" s="399"/>
      <c r="D56" s="400"/>
      <c r="E56" s="415" t="s">
        <v>167</v>
      </c>
      <c r="F56" s="416"/>
      <c r="G56" s="198"/>
      <c r="H56" s="197">
        <v>140</v>
      </c>
      <c r="I56" s="196">
        <f t="shared" si="0"/>
        <v>0</v>
      </c>
    </row>
    <row r="57" spans="1:14" x14ac:dyDescent="0.25">
      <c r="A57" s="83"/>
      <c r="B57" s="428" t="s">
        <v>675</v>
      </c>
      <c r="C57" s="435"/>
      <c r="D57" s="435"/>
      <c r="E57" s="435"/>
      <c r="F57" s="435"/>
      <c r="G57" s="435"/>
      <c r="H57" s="429"/>
      <c r="I57" s="87">
        <f>SUM(I51:I56)</f>
        <v>6500</v>
      </c>
    </row>
    <row r="58" spans="1:14" x14ac:dyDescent="0.25">
      <c r="A58" s="83">
        <v>1</v>
      </c>
      <c r="B58" s="425" t="s">
        <v>166</v>
      </c>
      <c r="C58" s="426"/>
      <c r="D58" s="427"/>
      <c r="E58" s="410" t="s">
        <v>167</v>
      </c>
      <c r="F58" s="411"/>
      <c r="G58" s="115"/>
      <c r="H58" s="113">
        <v>675</v>
      </c>
      <c r="I58" s="90">
        <f>SUM(G58*H58)</f>
        <v>0</v>
      </c>
    </row>
    <row r="59" spans="1:14" x14ac:dyDescent="0.25">
      <c r="A59" s="83">
        <v>2</v>
      </c>
      <c r="B59" s="395" t="s">
        <v>168</v>
      </c>
      <c r="C59" s="396"/>
      <c r="D59" s="397"/>
      <c r="E59" s="420" t="s">
        <v>167</v>
      </c>
      <c r="F59" s="421"/>
      <c r="G59" s="84"/>
      <c r="H59" s="114">
        <v>525</v>
      </c>
      <c r="I59" s="87">
        <f t="shared" ref="I59:I63" si="1">SUM(G59*H59)</f>
        <v>0</v>
      </c>
    </row>
    <row r="60" spans="1:14" x14ac:dyDescent="0.25">
      <c r="A60" s="83">
        <v>3</v>
      </c>
      <c r="B60" s="395" t="s">
        <v>169</v>
      </c>
      <c r="C60" s="396"/>
      <c r="D60" s="397"/>
      <c r="E60" s="420" t="s">
        <v>167</v>
      </c>
      <c r="F60" s="421"/>
      <c r="G60" s="84"/>
      <c r="H60" s="114">
        <v>450</v>
      </c>
      <c r="I60" s="87">
        <f t="shared" si="1"/>
        <v>0</v>
      </c>
    </row>
    <row r="61" spans="1:14" x14ac:dyDescent="0.25">
      <c r="A61" s="83">
        <v>4</v>
      </c>
      <c r="B61" s="395" t="s">
        <v>170</v>
      </c>
      <c r="C61" s="396"/>
      <c r="D61" s="397"/>
      <c r="E61" s="420" t="s">
        <v>167</v>
      </c>
      <c r="F61" s="421"/>
      <c r="G61" s="84"/>
      <c r="H61" s="114">
        <v>300</v>
      </c>
      <c r="I61" s="87">
        <f t="shared" si="1"/>
        <v>0</v>
      </c>
    </row>
    <row r="62" spans="1:14" x14ac:dyDescent="0.25">
      <c r="A62" s="83">
        <v>5</v>
      </c>
      <c r="B62" s="395" t="s">
        <v>171</v>
      </c>
      <c r="C62" s="396"/>
      <c r="D62" s="397"/>
      <c r="E62" s="420" t="s">
        <v>167</v>
      </c>
      <c r="F62" s="421"/>
      <c r="G62" s="84"/>
      <c r="H62" s="116">
        <v>300</v>
      </c>
      <c r="I62" s="87">
        <f t="shared" si="1"/>
        <v>0</v>
      </c>
    </row>
    <row r="63" spans="1:14" x14ac:dyDescent="0.25">
      <c r="A63" s="97">
        <v>6</v>
      </c>
      <c r="B63" s="398" t="s">
        <v>410</v>
      </c>
      <c r="C63" s="399"/>
      <c r="D63" s="400"/>
      <c r="E63" s="415" t="s">
        <v>167</v>
      </c>
      <c r="F63" s="416"/>
      <c r="G63" s="198"/>
      <c r="H63" s="197">
        <v>210</v>
      </c>
      <c r="I63" s="196">
        <f t="shared" si="1"/>
        <v>0</v>
      </c>
    </row>
    <row r="64" spans="1:14" x14ac:dyDescent="0.25">
      <c r="A64" s="83"/>
      <c r="B64" s="428" t="s">
        <v>676</v>
      </c>
      <c r="C64" s="435"/>
      <c r="D64" s="435"/>
      <c r="E64" s="435"/>
      <c r="F64" s="435"/>
      <c r="G64" s="435"/>
      <c r="H64" s="429"/>
      <c r="I64" s="87">
        <f>SUM(I58:I63)</f>
        <v>0</v>
      </c>
    </row>
    <row r="65" spans="1:12" x14ac:dyDescent="0.25">
      <c r="A65" s="83">
        <v>1</v>
      </c>
      <c r="B65" s="425" t="s">
        <v>166</v>
      </c>
      <c r="C65" s="426"/>
      <c r="D65" s="427"/>
      <c r="E65" s="410" t="s">
        <v>167</v>
      </c>
      <c r="F65" s="411"/>
      <c r="G65" s="115"/>
      <c r="H65" s="113">
        <v>900</v>
      </c>
      <c r="I65" s="90">
        <f>SUM(G65*H65)</f>
        <v>0</v>
      </c>
    </row>
    <row r="66" spans="1:12" x14ac:dyDescent="0.25">
      <c r="A66" s="83">
        <v>2</v>
      </c>
      <c r="B66" s="395" t="s">
        <v>168</v>
      </c>
      <c r="C66" s="396"/>
      <c r="D66" s="397"/>
      <c r="E66" s="420" t="s">
        <v>167</v>
      </c>
      <c r="F66" s="421"/>
      <c r="G66" s="84"/>
      <c r="H66" s="114">
        <v>700</v>
      </c>
      <c r="I66" s="87">
        <f t="shared" ref="I66:I70" si="2">SUM(G66*H66)</f>
        <v>0</v>
      </c>
      <c r="L66" s="55"/>
    </row>
    <row r="67" spans="1:12" x14ac:dyDescent="0.25">
      <c r="A67" s="83">
        <v>3</v>
      </c>
      <c r="B67" s="395" t="s">
        <v>169</v>
      </c>
      <c r="C67" s="396"/>
      <c r="D67" s="397"/>
      <c r="E67" s="420" t="s">
        <v>167</v>
      </c>
      <c r="F67" s="421"/>
      <c r="G67" s="84"/>
      <c r="H67" s="114">
        <v>600</v>
      </c>
      <c r="I67" s="87">
        <f t="shared" si="2"/>
        <v>0</v>
      </c>
    </row>
    <row r="68" spans="1:12" x14ac:dyDescent="0.25">
      <c r="A68" s="83">
        <v>4</v>
      </c>
      <c r="B68" s="395" t="s">
        <v>170</v>
      </c>
      <c r="C68" s="396"/>
      <c r="D68" s="397"/>
      <c r="E68" s="420" t="s">
        <v>167</v>
      </c>
      <c r="F68" s="421"/>
      <c r="G68" s="84"/>
      <c r="H68" s="114">
        <v>400</v>
      </c>
      <c r="I68" s="87">
        <f t="shared" si="2"/>
        <v>0</v>
      </c>
    </row>
    <row r="69" spans="1:12" x14ac:dyDescent="0.25">
      <c r="A69" s="83">
        <v>5</v>
      </c>
      <c r="B69" s="395" t="s">
        <v>171</v>
      </c>
      <c r="C69" s="396"/>
      <c r="D69" s="397"/>
      <c r="E69" s="420" t="s">
        <v>167</v>
      </c>
      <c r="F69" s="421"/>
      <c r="G69" s="84"/>
      <c r="H69" s="116">
        <v>400</v>
      </c>
      <c r="I69" s="87">
        <f t="shared" si="2"/>
        <v>0</v>
      </c>
    </row>
    <row r="70" spans="1:12" x14ac:dyDescent="0.25">
      <c r="A70" s="97">
        <v>6</v>
      </c>
      <c r="B70" s="398" t="s">
        <v>410</v>
      </c>
      <c r="C70" s="399"/>
      <c r="D70" s="400"/>
      <c r="E70" s="415" t="s">
        <v>167</v>
      </c>
      <c r="F70" s="416"/>
      <c r="G70" s="198"/>
      <c r="H70" s="197">
        <v>280</v>
      </c>
      <c r="I70" s="196">
        <f t="shared" si="2"/>
        <v>0</v>
      </c>
    </row>
    <row r="71" spans="1:12" x14ac:dyDescent="0.25">
      <c r="A71" s="92"/>
      <c r="B71" s="404"/>
      <c r="C71" s="405"/>
      <c r="D71" s="405"/>
      <c r="E71" s="405"/>
      <c r="F71" s="405"/>
      <c r="G71" s="406"/>
      <c r="H71" s="76"/>
      <c r="I71" s="87">
        <f>SUM(I65:I70)</f>
        <v>0</v>
      </c>
    </row>
    <row r="72" spans="1:12" x14ac:dyDescent="0.25">
      <c r="A72" s="422" t="s">
        <v>173</v>
      </c>
      <c r="B72" s="423"/>
      <c r="C72" s="423"/>
      <c r="D72" s="423"/>
      <c r="E72" s="423"/>
      <c r="F72" s="423"/>
      <c r="G72" s="423"/>
      <c r="H72" s="424"/>
      <c r="I72" s="98"/>
    </row>
    <row r="73" spans="1:12" x14ac:dyDescent="0.25">
      <c r="A73" s="401" t="s">
        <v>174</v>
      </c>
      <c r="B73" s="402"/>
      <c r="C73" s="402"/>
      <c r="D73" s="402"/>
      <c r="E73" s="402"/>
      <c r="F73" s="402"/>
      <c r="G73" s="402"/>
      <c r="H73" s="402"/>
      <c r="I73" s="403"/>
    </row>
    <row r="74" spans="1:12" x14ac:dyDescent="0.25">
      <c r="A74" s="78" t="s">
        <v>175</v>
      </c>
      <c r="B74" s="404" t="s">
        <v>176</v>
      </c>
      <c r="C74" s="405"/>
      <c r="D74" s="406"/>
      <c r="E74" s="404" t="s">
        <v>177</v>
      </c>
      <c r="F74" s="406"/>
      <c r="G74" s="94" t="s">
        <v>178</v>
      </c>
      <c r="H74" s="94" t="s">
        <v>150</v>
      </c>
      <c r="I74" s="95" t="s">
        <v>151</v>
      </c>
    </row>
    <row r="75" spans="1:12" x14ac:dyDescent="0.25">
      <c r="A75" s="83">
        <v>1</v>
      </c>
      <c r="B75" s="407" t="s">
        <v>650</v>
      </c>
      <c r="C75" s="408"/>
      <c r="D75" s="409"/>
      <c r="E75" s="420">
        <v>3</v>
      </c>
      <c r="F75" s="421"/>
      <c r="G75" s="153">
        <v>169.8</v>
      </c>
      <c r="H75" s="96">
        <v>5</v>
      </c>
      <c r="I75" s="167">
        <f>H75*G75</f>
        <v>849</v>
      </c>
    </row>
    <row r="76" spans="1:12" x14ac:dyDescent="0.25">
      <c r="A76" s="97"/>
      <c r="B76" s="412"/>
      <c r="C76" s="413"/>
      <c r="D76" s="414"/>
      <c r="E76" s="415"/>
      <c r="F76" s="416"/>
      <c r="G76" s="84"/>
      <c r="H76" s="96"/>
      <c r="I76" s="167"/>
    </row>
    <row r="77" spans="1:12" x14ac:dyDescent="0.25">
      <c r="A77" s="422" t="s">
        <v>181</v>
      </c>
      <c r="B77" s="423"/>
      <c r="C77" s="423"/>
      <c r="D77" s="423"/>
      <c r="E77" s="423"/>
      <c r="F77" s="423"/>
      <c r="G77" s="423"/>
      <c r="H77" s="424"/>
      <c r="I77" s="98">
        <f>SUM(I75:I76)</f>
        <v>849</v>
      </c>
    </row>
    <row r="78" spans="1:12" x14ac:dyDescent="0.25">
      <c r="A78" s="99"/>
      <c r="B78" s="100"/>
      <c r="C78" s="100"/>
      <c r="D78" s="100"/>
      <c r="E78" s="100"/>
      <c r="F78" s="101"/>
      <c r="G78" s="102"/>
      <c r="H78" s="102"/>
      <c r="I78" s="103"/>
    </row>
    <row r="79" spans="1:12" x14ac:dyDescent="0.25">
      <c r="A79" s="390"/>
      <c r="B79" s="391"/>
      <c r="C79" s="391"/>
      <c r="D79" s="391"/>
      <c r="E79" s="391"/>
      <c r="F79" s="104"/>
      <c r="G79" s="394" t="s">
        <v>182</v>
      </c>
      <c r="H79" s="391"/>
      <c r="I79" s="105">
        <f>I77+I71+I64+I57+I48+I27</f>
        <v>41791.5</v>
      </c>
    </row>
    <row r="80" spans="1:12" x14ac:dyDescent="0.25">
      <c r="A80" s="390"/>
      <c r="B80" s="391"/>
      <c r="C80" s="391"/>
      <c r="D80" s="391"/>
      <c r="E80" s="391"/>
      <c r="F80" s="58"/>
      <c r="G80" s="106"/>
      <c r="H80" s="107"/>
      <c r="I80" s="108"/>
    </row>
    <row r="81" spans="1:9" ht="15.75" thickBot="1" x14ac:dyDescent="0.3">
      <c r="A81" s="390"/>
      <c r="B81" s="391"/>
      <c r="C81" s="391"/>
      <c r="D81" s="391"/>
      <c r="E81" s="391"/>
      <c r="F81" s="58"/>
      <c r="G81" s="444" t="s">
        <v>183</v>
      </c>
      <c r="H81" s="445"/>
      <c r="I81" s="117">
        <f>I79+I80</f>
        <v>41791.5</v>
      </c>
    </row>
    <row r="82" spans="1:9" ht="16.5" thickTop="1" thickBot="1" x14ac:dyDescent="0.3">
      <c r="A82" s="109"/>
      <c r="B82" s="110"/>
      <c r="C82" s="392"/>
      <c r="D82" s="393"/>
      <c r="E82" s="393"/>
      <c r="F82" s="393"/>
      <c r="G82" s="111"/>
      <c r="H82" s="111"/>
      <c r="I82" s="112"/>
    </row>
  </sheetData>
  <mergeCells count="107">
    <mergeCell ref="A80:B80"/>
    <mergeCell ref="C80:E80"/>
    <mergeCell ref="A81:B81"/>
    <mergeCell ref="C81:E81"/>
    <mergeCell ref="G81:H81"/>
    <mergeCell ref="C82:F82"/>
    <mergeCell ref="B76:D76"/>
    <mergeCell ref="E76:F76"/>
    <mergeCell ref="A77:H77"/>
    <mergeCell ref="A79:B79"/>
    <mergeCell ref="C79:E79"/>
    <mergeCell ref="G79:H79"/>
    <mergeCell ref="B71:G71"/>
    <mergeCell ref="A72:H72"/>
    <mergeCell ref="A73:I73"/>
    <mergeCell ref="B74:D74"/>
    <mergeCell ref="E74:F74"/>
    <mergeCell ref="B75:D75"/>
    <mergeCell ref="E75:F75"/>
    <mergeCell ref="B67:D67"/>
    <mergeCell ref="E67:F67"/>
    <mergeCell ref="B68:D68"/>
    <mergeCell ref="E68:F68"/>
    <mergeCell ref="B69:D69"/>
    <mergeCell ref="E69:F69"/>
    <mergeCell ref="B64:H64"/>
    <mergeCell ref="B65:D65"/>
    <mergeCell ref="E65:F65"/>
    <mergeCell ref="B70:D70"/>
    <mergeCell ref="E70:F70"/>
    <mergeCell ref="B63:D63"/>
    <mergeCell ref="E63:F63"/>
    <mergeCell ref="B66:D66"/>
    <mergeCell ref="E66:F66"/>
    <mergeCell ref="B58:D58"/>
    <mergeCell ref="B59:D59"/>
    <mergeCell ref="B62:D62"/>
    <mergeCell ref="E62:F62"/>
    <mergeCell ref="B57:H57"/>
    <mergeCell ref="E58:F58"/>
    <mergeCell ref="E59:F59"/>
    <mergeCell ref="B54:D54"/>
    <mergeCell ref="E54:F54"/>
    <mergeCell ref="B55:D55"/>
    <mergeCell ref="E55:F55"/>
    <mergeCell ref="B56:D56"/>
    <mergeCell ref="E56:F56"/>
    <mergeCell ref="B60:D60"/>
    <mergeCell ref="E60:F60"/>
    <mergeCell ref="B61:D61"/>
    <mergeCell ref="E61:F61"/>
    <mergeCell ref="B51:D51"/>
    <mergeCell ref="E51:F51"/>
    <mergeCell ref="B52:D52"/>
    <mergeCell ref="E52:F52"/>
    <mergeCell ref="B53:D53"/>
    <mergeCell ref="E53:F53"/>
    <mergeCell ref="A46:H46"/>
    <mergeCell ref="A47:H47"/>
    <mergeCell ref="A48:H48"/>
    <mergeCell ref="A49:I49"/>
    <mergeCell ref="B50:D50"/>
    <mergeCell ref="E50:F50"/>
    <mergeCell ref="B40:F40"/>
    <mergeCell ref="B41:F41"/>
    <mergeCell ref="B42:F42"/>
    <mergeCell ref="B43:F43"/>
    <mergeCell ref="B44:F44"/>
    <mergeCell ref="B45:F45"/>
    <mergeCell ref="B34:F34"/>
    <mergeCell ref="B35:F35"/>
    <mergeCell ref="B36:F36"/>
    <mergeCell ref="B37:F37"/>
    <mergeCell ref="B38:F38"/>
    <mergeCell ref="B39:F39"/>
    <mergeCell ref="B28:F28"/>
    <mergeCell ref="B29:F29"/>
    <mergeCell ref="B30:F30"/>
    <mergeCell ref="B31:F31"/>
    <mergeCell ref="B32:F32"/>
    <mergeCell ref="B33:F33"/>
    <mergeCell ref="A22:H22"/>
    <mergeCell ref="A23:I23"/>
    <mergeCell ref="B24:F24"/>
    <mergeCell ref="B25:F25"/>
    <mergeCell ref="B26:F26"/>
    <mergeCell ref="B27:F27"/>
    <mergeCell ref="B18:D18"/>
    <mergeCell ref="B19:D19"/>
    <mergeCell ref="B20:D20"/>
    <mergeCell ref="B21:D21"/>
    <mergeCell ref="F12:G12"/>
    <mergeCell ref="H12:I12"/>
    <mergeCell ref="H13:I13"/>
    <mergeCell ref="F14:G14"/>
    <mergeCell ref="H14:I14"/>
    <mergeCell ref="F15:G15"/>
    <mergeCell ref="H15:I15"/>
    <mergeCell ref="A9:E9"/>
    <mergeCell ref="F9:G9"/>
    <mergeCell ref="H9:I9"/>
    <mergeCell ref="F10:G10"/>
    <mergeCell ref="H10:I10"/>
    <mergeCell ref="F11:G11"/>
    <mergeCell ref="H11:I11"/>
    <mergeCell ref="A16:I16"/>
    <mergeCell ref="A17:I17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  <drawing r:id="rId2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N71"/>
  <sheetViews>
    <sheetView topLeftCell="A19" workbookViewId="0">
      <selection activeCell="L22" sqref="A1:XFD1048576"/>
    </sheetView>
  </sheetViews>
  <sheetFormatPr defaultColWidth="9.140625"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9.140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129</v>
      </c>
      <c r="G9" s="429"/>
      <c r="H9" s="441" t="e">
        <f>#REF!</f>
        <v>#REF!</v>
      </c>
      <c r="I9" s="442"/>
    </row>
    <row r="10" spans="1:13" x14ac:dyDescent="0.25">
      <c r="A10" s="57" t="s">
        <v>130</v>
      </c>
      <c r="B10" s="55"/>
      <c r="F10" s="428" t="s">
        <v>131</v>
      </c>
      <c r="G10" s="429"/>
      <c r="H10" s="443">
        <v>44482</v>
      </c>
      <c r="I10" s="431"/>
    </row>
    <row r="11" spans="1:13" x14ac:dyDescent="0.25">
      <c r="A11" s="57" t="s">
        <v>132</v>
      </c>
      <c r="B11" s="55"/>
      <c r="F11" s="428" t="s">
        <v>133</v>
      </c>
      <c r="G11" s="429"/>
      <c r="H11" s="495" t="e">
        <f>#REF!</f>
        <v>#REF!</v>
      </c>
      <c r="I11" s="431"/>
    </row>
    <row r="12" spans="1:13" x14ac:dyDescent="0.25">
      <c r="A12" s="57" t="s">
        <v>135</v>
      </c>
      <c r="B12" s="55"/>
      <c r="F12" s="428" t="s">
        <v>136</v>
      </c>
      <c r="G12" s="429"/>
      <c r="H12" s="430" t="s">
        <v>680</v>
      </c>
      <c r="I12" s="431"/>
    </row>
    <row r="13" spans="1:13" x14ac:dyDescent="0.25">
      <c r="A13" s="57" t="s">
        <v>137</v>
      </c>
      <c r="B13" s="55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456</v>
      </c>
      <c r="G15" s="460"/>
      <c r="H15" s="461" t="s">
        <v>385</v>
      </c>
      <c r="I15" s="457"/>
    </row>
    <row r="16" spans="1:13" x14ac:dyDescent="0.25">
      <c r="A16" s="434" t="s">
        <v>342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/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/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/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/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>
        <v>1</v>
      </c>
      <c r="B25" s="407" t="s">
        <v>681</v>
      </c>
      <c r="C25" s="408"/>
      <c r="D25" s="408"/>
      <c r="E25" s="408"/>
      <c r="F25" s="409"/>
      <c r="G25" s="146">
        <v>1</v>
      </c>
      <c r="H25" s="162">
        <v>39726.25</v>
      </c>
      <c r="I25" s="87">
        <f>H25*G25</f>
        <v>39726.25</v>
      </c>
    </row>
    <row r="26" spans="1:11" x14ac:dyDescent="0.25">
      <c r="A26" s="83"/>
      <c r="B26" s="417"/>
      <c r="C26" s="418"/>
      <c r="D26" s="418"/>
      <c r="E26" s="418"/>
      <c r="F26" s="419"/>
      <c r="G26" s="146"/>
      <c r="H26" s="163"/>
      <c r="I26" s="87"/>
    </row>
    <row r="27" spans="1:11" x14ac:dyDescent="0.25">
      <c r="A27" s="83"/>
      <c r="B27" s="417"/>
      <c r="C27" s="418"/>
      <c r="D27" s="418"/>
      <c r="E27" s="418"/>
      <c r="F27" s="419"/>
      <c r="G27" s="146"/>
      <c r="H27" s="163"/>
      <c r="I27" s="87"/>
    </row>
    <row r="28" spans="1:11" x14ac:dyDescent="0.25">
      <c r="A28" s="83"/>
      <c r="B28" s="417"/>
      <c r="C28" s="418"/>
      <c r="D28" s="418"/>
      <c r="E28" s="418"/>
      <c r="F28" s="419"/>
      <c r="G28" s="146"/>
      <c r="H28" s="163"/>
      <c r="I28" s="87"/>
    </row>
    <row r="29" spans="1:11" x14ac:dyDescent="0.25">
      <c r="A29" s="83"/>
      <c r="B29" s="417"/>
      <c r="C29" s="418"/>
      <c r="D29" s="418"/>
      <c r="E29" s="418"/>
      <c r="F29" s="419"/>
      <c r="G29" s="146"/>
      <c r="H29" s="163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63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63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63"/>
      <c r="I32" s="87"/>
    </row>
    <row r="33" spans="1:14" x14ac:dyDescent="0.25">
      <c r="A33" s="83"/>
      <c r="B33" s="458"/>
      <c r="C33" s="459"/>
      <c r="D33" s="459"/>
      <c r="E33" s="459"/>
      <c r="F33" s="459"/>
      <c r="G33" s="146"/>
      <c r="H33" s="163"/>
      <c r="I33" s="87"/>
    </row>
    <row r="34" spans="1:14" x14ac:dyDescent="0.25">
      <c r="A34" s="83"/>
      <c r="B34" s="458"/>
      <c r="C34" s="459"/>
      <c r="D34" s="459"/>
      <c r="E34" s="459"/>
      <c r="F34" s="459"/>
      <c r="G34" s="146"/>
      <c r="H34" s="147"/>
      <c r="I34" s="87"/>
      <c r="L34" s="88"/>
    </row>
    <row r="35" spans="1:14" x14ac:dyDescent="0.25">
      <c r="A35" s="455" t="s">
        <v>229</v>
      </c>
      <c r="B35" s="423"/>
      <c r="C35" s="423"/>
      <c r="D35" s="423"/>
      <c r="E35" s="423"/>
      <c r="F35" s="423"/>
      <c r="G35" s="423"/>
      <c r="H35" s="424"/>
      <c r="I35" s="141">
        <f>SUM(I25:I34)</f>
        <v>39726.25</v>
      </c>
      <c r="L35" s="88"/>
    </row>
    <row r="36" spans="1:14" x14ac:dyDescent="0.25">
      <c r="A36" s="422" t="s">
        <v>230</v>
      </c>
      <c r="B36" s="423"/>
      <c r="C36" s="423"/>
      <c r="D36" s="423"/>
      <c r="E36" s="423"/>
      <c r="F36" s="423"/>
      <c r="G36" s="423"/>
      <c r="H36" s="424"/>
      <c r="I36" s="142">
        <f>ROUND((I35*0.15),2)</f>
        <v>5958.94</v>
      </c>
      <c r="L36" s="88"/>
    </row>
    <row r="37" spans="1:14" x14ac:dyDescent="0.25">
      <c r="A37" s="422" t="s">
        <v>231</v>
      </c>
      <c r="B37" s="423"/>
      <c r="C37" s="423"/>
      <c r="D37" s="423"/>
      <c r="E37" s="423"/>
      <c r="F37" s="423"/>
      <c r="G37" s="423"/>
      <c r="H37" s="424"/>
      <c r="I37" s="130">
        <f>I35+I36</f>
        <v>45685.19</v>
      </c>
    </row>
    <row r="38" spans="1:14" x14ac:dyDescent="0.25">
      <c r="A38" s="401" t="s">
        <v>163</v>
      </c>
      <c r="B38" s="402"/>
      <c r="C38" s="402"/>
      <c r="D38" s="402"/>
      <c r="E38" s="402"/>
      <c r="F38" s="402"/>
      <c r="G38" s="402"/>
      <c r="H38" s="402"/>
      <c r="I38" s="403"/>
    </row>
    <row r="39" spans="1:14" x14ac:dyDescent="0.25">
      <c r="A39" s="78" t="s">
        <v>164</v>
      </c>
      <c r="B39" s="428" t="s">
        <v>165</v>
      </c>
      <c r="C39" s="435"/>
      <c r="D39" s="429"/>
      <c r="E39" s="404" t="s">
        <v>147</v>
      </c>
      <c r="F39" s="406"/>
      <c r="G39" s="80" t="s">
        <v>149</v>
      </c>
      <c r="H39" s="81" t="s">
        <v>150</v>
      </c>
      <c r="I39" s="82" t="s">
        <v>151</v>
      </c>
    </row>
    <row r="40" spans="1:14" x14ac:dyDescent="0.25">
      <c r="A40" s="83">
        <v>1</v>
      </c>
      <c r="B40" s="425" t="s">
        <v>166</v>
      </c>
      <c r="C40" s="426"/>
      <c r="D40" s="427"/>
      <c r="E40" s="410" t="s">
        <v>167</v>
      </c>
      <c r="F40" s="411"/>
      <c r="G40" s="115">
        <v>6</v>
      </c>
      <c r="H40" s="113">
        <v>450</v>
      </c>
      <c r="I40" s="90">
        <f>SUM(G40*H40)</f>
        <v>2700</v>
      </c>
    </row>
    <row r="41" spans="1:14" x14ac:dyDescent="0.25">
      <c r="A41" s="83">
        <v>2</v>
      </c>
      <c r="B41" s="395" t="s">
        <v>168</v>
      </c>
      <c r="C41" s="396"/>
      <c r="D41" s="397"/>
      <c r="E41" s="420" t="s">
        <v>167</v>
      </c>
      <c r="F41" s="421"/>
      <c r="G41" s="84"/>
      <c r="H41" s="114">
        <v>350</v>
      </c>
      <c r="I41" s="87">
        <f t="shared" ref="I41:I45" si="0">SUM(G41*H41)</f>
        <v>0</v>
      </c>
    </row>
    <row r="42" spans="1:14" x14ac:dyDescent="0.25">
      <c r="A42" s="83">
        <v>3</v>
      </c>
      <c r="B42" s="395" t="s">
        <v>169</v>
      </c>
      <c r="C42" s="396"/>
      <c r="D42" s="397"/>
      <c r="E42" s="420" t="s">
        <v>167</v>
      </c>
      <c r="F42" s="421"/>
      <c r="G42" s="84"/>
      <c r="H42" s="114">
        <v>300</v>
      </c>
      <c r="I42" s="87">
        <f t="shared" si="0"/>
        <v>0</v>
      </c>
      <c r="N42" t="s">
        <v>140</v>
      </c>
    </row>
    <row r="43" spans="1:14" x14ac:dyDescent="0.25">
      <c r="A43" s="83">
        <v>4</v>
      </c>
      <c r="B43" s="395" t="s">
        <v>170</v>
      </c>
      <c r="C43" s="396"/>
      <c r="D43" s="397"/>
      <c r="E43" s="420" t="s">
        <v>167</v>
      </c>
      <c r="F43" s="421"/>
      <c r="G43" s="84">
        <v>6</v>
      </c>
      <c r="H43" s="114">
        <v>200</v>
      </c>
      <c r="I43" s="87">
        <f t="shared" si="0"/>
        <v>1200</v>
      </c>
    </row>
    <row r="44" spans="1:14" x14ac:dyDescent="0.25">
      <c r="A44" s="83">
        <v>5</v>
      </c>
      <c r="B44" s="395" t="s">
        <v>171</v>
      </c>
      <c r="C44" s="396"/>
      <c r="D44" s="397"/>
      <c r="E44" s="420" t="s">
        <v>167</v>
      </c>
      <c r="F44" s="421"/>
      <c r="G44" s="84"/>
      <c r="H44" s="116">
        <v>200</v>
      </c>
      <c r="I44" s="87">
        <f t="shared" si="0"/>
        <v>0</v>
      </c>
    </row>
    <row r="45" spans="1:14" x14ac:dyDescent="0.25">
      <c r="A45" s="97">
        <v>6</v>
      </c>
      <c r="B45" s="398" t="s">
        <v>394</v>
      </c>
      <c r="C45" s="399"/>
      <c r="D45" s="400"/>
      <c r="E45" s="415" t="s">
        <v>167</v>
      </c>
      <c r="F45" s="416"/>
      <c r="G45" s="198"/>
      <c r="H45" s="197">
        <v>140</v>
      </c>
      <c r="I45" s="196">
        <f t="shared" si="0"/>
        <v>0</v>
      </c>
    </row>
    <row r="46" spans="1:14" x14ac:dyDescent="0.25">
      <c r="A46" s="83"/>
      <c r="B46" s="428" t="s">
        <v>675</v>
      </c>
      <c r="C46" s="435"/>
      <c r="D46" s="435"/>
      <c r="E46" s="435"/>
      <c r="F46" s="435"/>
      <c r="G46" s="435"/>
      <c r="H46" s="429"/>
      <c r="I46" s="87">
        <f>SUM(I40:I45)</f>
        <v>3900</v>
      </c>
    </row>
    <row r="47" spans="1:14" x14ac:dyDescent="0.25">
      <c r="A47" s="83">
        <v>1</v>
      </c>
      <c r="B47" s="425" t="s">
        <v>166</v>
      </c>
      <c r="C47" s="426"/>
      <c r="D47" s="427"/>
      <c r="E47" s="410" t="s">
        <v>167</v>
      </c>
      <c r="F47" s="411"/>
      <c r="G47" s="115"/>
      <c r="H47" s="113">
        <v>675</v>
      </c>
      <c r="I47" s="90">
        <f>SUM(G47*H47)</f>
        <v>0</v>
      </c>
    </row>
    <row r="48" spans="1:14" x14ac:dyDescent="0.25">
      <c r="A48" s="83">
        <v>2</v>
      </c>
      <c r="B48" s="395" t="s">
        <v>168</v>
      </c>
      <c r="C48" s="396"/>
      <c r="D48" s="397"/>
      <c r="E48" s="420" t="s">
        <v>167</v>
      </c>
      <c r="F48" s="421"/>
      <c r="G48" s="84"/>
      <c r="H48" s="114">
        <v>525</v>
      </c>
      <c r="I48" s="87">
        <f t="shared" ref="I48:I52" si="1">SUM(G48*H48)</f>
        <v>0</v>
      </c>
    </row>
    <row r="49" spans="1:12" x14ac:dyDescent="0.25">
      <c r="A49" s="83">
        <v>3</v>
      </c>
      <c r="B49" s="395" t="s">
        <v>169</v>
      </c>
      <c r="C49" s="396"/>
      <c r="D49" s="397"/>
      <c r="E49" s="420" t="s">
        <v>167</v>
      </c>
      <c r="F49" s="421"/>
      <c r="G49" s="84"/>
      <c r="H49" s="114">
        <v>450</v>
      </c>
      <c r="I49" s="87">
        <f t="shared" si="1"/>
        <v>0</v>
      </c>
    </row>
    <row r="50" spans="1:12" x14ac:dyDescent="0.25">
      <c r="A50" s="83">
        <v>4</v>
      </c>
      <c r="B50" s="395" t="s">
        <v>170</v>
      </c>
      <c r="C50" s="396"/>
      <c r="D50" s="397"/>
      <c r="E50" s="420" t="s">
        <v>167</v>
      </c>
      <c r="F50" s="421"/>
      <c r="G50" s="84"/>
      <c r="H50" s="114">
        <v>300</v>
      </c>
      <c r="I50" s="87">
        <f t="shared" si="1"/>
        <v>0</v>
      </c>
    </row>
    <row r="51" spans="1:12" x14ac:dyDescent="0.25">
      <c r="A51" s="83">
        <v>5</v>
      </c>
      <c r="B51" s="395" t="s">
        <v>171</v>
      </c>
      <c r="C51" s="396"/>
      <c r="D51" s="397"/>
      <c r="E51" s="420" t="s">
        <v>167</v>
      </c>
      <c r="F51" s="421"/>
      <c r="G51" s="84"/>
      <c r="H51" s="116">
        <v>300</v>
      </c>
      <c r="I51" s="87">
        <f t="shared" si="1"/>
        <v>0</v>
      </c>
    </row>
    <row r="52" spans="1:12" x14ac:dyDescent="0.25">
      <c r="A52" s="97">
        <v>6</v>
      </c>
      <c r="B52" s="398" t="s">
        <v>410</v>
      </c>
      <c r="C52" s="399"/>
      <c r="D52" s="400"/>
      <c r="E52" s="415" t="s">
        <v>167</v>
      </c>
      <c r="F52" s="416"/>
      <c r="G52" s="198"/>
      <c r="H52" s="197">
        <v>210</v>
      </c>
      <c r="I52" s="196">
        <f t="shared" si="1"/>
        <v>0</v>
      </c>
    </row>
    <row r="53" spans="1:12" x14ac:dyDescent="0.25">
      <c r="A53" s="83"/>
      <c r="B53" s="428" t="s">
        <v>676</v>
      </c>
      <c r="C53" s="435"/>
      <c r="D53" s="435"/>
      <c r="E53" s="435"/>
      <c r="F53" s="435"/>
      <c r="G53" s="435"/>
      <c r="H53" s="429"/>
      <c r="I53" s="87">
        <f>SUM(I47:I52)</f>
        <v>0</v>
      </c>
    </row>
    <row r="54" spans="1:12" x14ac:dyDescent="0.25">
      <c r="A54" s="83">
        <v>1</v>
      </c>
      <c r="B54" s="425" t="s">
        <v>166</v>
      </c>
      <c r="C54" s="426"/>
      <c r="D54" s="427"/>
      <c r="E54" s="410" t="s">
        <v>167</v>
      </c>
      <c r="F54" s="411"/>
      <c r="G54" s="115"/>
      <c r="H54" s="113">
        <v>900</v>
      </c>
      <c r="I54" s="90">
        <f>SUM(G54*H54)</f>
        <v>0</v>
      </c>
    </row>
    <row r="55" spans="1:12" x14ac:dyDescent="0.25">
      <c r="A55" s="83">
        <v>2</v>
      </c>
      <c r="B55" s="395" t="s">
        <v>168</v>
      </c>
      <c r="C55" s="396"/>
      <c r="D55" s="397"/>
      <c r="E55" s="420" t="s">
        <v>167</v>
      </c>
      <c r="F55" s="421"/>
      <c r="G55" s="84"/>
      <c r="H55" s="114">
        <v>700</v>
      </c>
      <c r="I55" s="87">
        <f t="shared" ref="I55:I59" si="2">SUM(G55*H55)</f>
        <v>0</v>
      </c>
      <c r="L55" s="55"/>
    </row>
    <row r="56" spans="1:12" x14ac:dyDescent="0.25">
      <c r="A56" s="83">
        <v>3</v>
      </c>
      <c r="B56" s="395" t="s">
        <v>169</v>
      </c>
      <c r="C56" s="396"/>
      <c r="D56" s="397"/>
      <c r="E56" s="420" t="s">
        <v>167</v>
      </c>
      <c r="F56" s="421"/>
      <c r="G56" s="84"/>
      <c r="H56" s="114">
        <v>600</v>
      </c>
      <c r="I56" s="87">
        <f t="shared" si="2"/>
        <v>0</v>
      </c>
    </row>
    <row r="57" spans="1:12" x14ac:dyDescent="0.25">
      <c r="A57" s="83">
        <v>4</v>
      </c>
      <c r="B57" s="395" t="s">
        <v>170</v>
      </c>
      <c r="C57" s="396"/>
      <c r="D57" s="397"/>
      <c r="E57" s="420" t="s">
        <v>167</v>
      </c>
      <c r="F57" s="421"/>
      <c r="G57" s="84"/>
      <c r="H57" s="114">
        <v>400</v>
      </c>
      <c r="I57" s="87">
        <f t="shared" si="2"/>
        <v>0</v>
      </c>
    </row>
    <row r="58" spans="1:12" x14ac:dyDescent="0.25">
      <c r="A58" s="83">
        <v>5</v>
      </c>
      <c r="B58" s="395" t="s">
        <v>171</v>
      </c>
      <c r="C58" s="396"/>
      <c r="D58" s="397"/>
      <c r="E58" s="420" t="s">
        <v>167</v>
      </c>
      <c r="F58" s="421"/>
      <c r="G58" s="84"/>
      <c r="H58" s="116">
        <v>400</v>
      </c>
      <c r="I58" s="87">
        <f t="shared" si="2"/>
        <v>0</v>
      </c>
    </row>
    <row r="59" spans="1:12" x14ac:dyDescent="0.25">
      <c r="A59" s="97">
        <v>6</v>
      </c>
      <c r="B59" s="398" t="s">
        <v>410</v>
      </c>
      <c r="C59" s="399"/>
      <c r="D59" s="400"/>
      <c r="E59" s="415" t="s">
        <v>167</v>
      </c>
      <c r="F59" s="416"/>
      <c r="G59" s="198"/>
      <c r="H59" s="197">
        <v>280</v>
      </c>
      <c r="I59" s="196">
        <f t="shared" si="2"/>
        <v>0</v>
      </c>
    </row>
    <row r="60" spans="1:12" x14ac:dyDescent="0.25">
      <c r="A60" s="92"/>
      <c r="B60" s="404"/>
      <c r="C60" s="405"/>
      <c r="D60" s="405"/>
      <c r="E60" s="405"/>
      <c r="F60" s="405"/>
      <c r="G60" s="406"/>
      <c r="H60" s="76"/>
      <c r="I60" s="87">
        <f>SUM(I54:I59)</f>
        <v>0</v>
      </c>
    </row>
    <row r="61" spans="1:12" x14ac:dyDescent="0.25">
      <c r="A61" s="422" t="s">
        <v>173</v>
      </c>
      <c r="B61" s="423"/>
      <c r="C61" s="423"/>
      <c r="D61" s="423"/>
      <c r="E61" s="423"/>
      <c r="F61" s="423"/>
      <c r="G61" s="423"/>
      <c r="H61" s="424"/>
      <c r="I61" s="98"/>
    </row>
    <row r="62" spans="1:12" x14ac:dyDescent="0.25">
      <c r="A62" s="401" t="s">
        <v>174</v>
      </c>
      <c r="B62" s="402"/>
      <c r="C62" s="402"/>
      <c r="D62" s="402"/>
      <c r="E62" s="402"/>
      <c r="F62" s="402"/>
      <c r="G62" s="402"/>
      <c r="H62" s="402"/>
      <c r="I62" s="403"/>
    </row>
    <row r="63" spans="1:12" x14ac:dyDescent="0.25">
      <c r="A63" s="78" t="s">
        <v>175</v>
      </c>
      <c r="B63" s="404" t="s">
        <v>176</v>
      </c>
      <c r="C63" s="405"/>
      <c r="D63" s="406"/>
      <c r="E63" s="404" t="s">
        <v>177</v>
      </c>
      <c r="F63" s="406"/>
      <c r="G63" s="94" t="s">
        <v>178</v>
      </c>
      <c r="H63" s="94" t="s">
        <v>150</v>
      </c>
      <c r="I63" s="95" t="s">
        <v>151</v>
      </c>
    </row>
    <row r="64" spans="1:12" x14ac:dyDescent="0.25">
      <c r="A64" s="83">
        <v>1</v>
      </c>
      <c r="B64" s="407" t="s">
        <v>650</v>
      </c>
      <c r="C64" s="408"/>
      <c r="D64" s="409"/>
      <c r="E64" s="420">
        <v>2</v>
      </c>
      <c r="F64" s="421"/>
      <c r="G64" s="153">
        <v>113.2</v>
      </c>
      <c r="H64" s="96">
        <v>5</v>
      </c>
      <c r="I64" s="167">
        <f>H64*G64</f>
        <v>566</v>
      </c>
    </row>
    <row r="65" spans="1:9" x14ac:dyDescent="0.25">
      <c r="A65" s="97"/>
      <c r="B65" s="412"/>
      <c r="C65" s="413"/>
      <c r="D65" s="414"/>
      <c r="E65" s="415"/>
      <c r="F65" s="416"/>
      <c r="G65" s="84"/>
      <c r="H65" s="96"/>
      <c r="I65" s="167"/>
    </row>
    <row r="66" spans="1:9" x14ac:dyDescent="0.25">
      <c r="A66" s="422" t="s">
        <v>181</v>
      </c>
      <c r="B66" s="423"/>
      <c r="C66" s="423"/>
      <c r="D66" s="423"/>
      <c r="E66" s="423"/>
      <c r="F66" s="423"/>
      <c r="G66" s="423"/>
      <c r="H66" s="424"/>
      <c r="I66" s="98">
        <f>SUM(I64:I65)</f>
        <v>566</v>
      </c>
    </row>
    <row r="67" spans="1:9" x14ac:dyDescent="0.25">
      <c r="A67" s="99"/>
      <c r="B67" s="100"/>
      <c r="C67" s="100"/>
      <c r="D67" s="100"/>
      <c r="E67" s="100"/>
      <c r="F67" s="101"/>
      <c r="G67" s="102"/>
      <c r="H67" s="102"/>
      <c r="I67" s="103"/>
    </row>
    <row r="68" spans="1:9" x14ac:dyDescent="0.25">
      <c r="A68" s="390"/>
      <c r="B68" s="391"/>
      <c r="C68" s="391"/>
      <c r="D68" s="391"/>
      <c r="E68" s="391"/>
      <c r="F68" s="104"/>
      <c r="G68" s="394" t="s">
        <v>182</v>
      </c>
      <c r="H68" s="391"/>
      <c r="I68" s="105">
        <f>I66+I60+I53+I46+I37+I27</f>
        <v>50151.19</v>
      </c>
    </row>
    <row r="69" spans="1:9" x14ac:dyDescent="0.25">
      <c r="A69" s="390"/>
      <c r="B69" s="391"/>
      <c r="C69" s="391"/>
      <c r="D69" s="391"/>
      <c r="E69" s="391"/>
      <c r="F69" s="58"/>
      <c r="G69" s="106"/>
      <c r="H69" s="107"/>
      <c r="I69" s="108"/>
    </row>
    <row r="70" spans="1:9" ht="15.75" thickBot="1" x14ac:dyDescent="0.3">
      <c r="A70" s="390"/>
      <c r="B70" s="391"/>
      <c r="C70" s="391"/>
      <c r="D70" s="391"/>
      <c r="E70" s="391"/>
      <c r="F70" s="58"/>
      <c r="G70" s="444" t="s">
        <v>183</v>
      </c>
      <c r="H70" s="445"/>
      <c r="I70" s="117">
        <f>I68+I69</f>
        <v>50151.19</v>
      </c>
    </row>
    <row r="71" spans="1:9" ht="16.5" thickTop="1" thickBot="1" x14ac:dyDescent="0.3">
      <c r="A71" s="109"/>
      <c r="B71" s="110"/>
      <c r="C71" s="392"/>
      <c r="D71" s="393"/>
      <c r="E71" s="393"/>
      <c r="F71" s="393"/>
      <c r="G71" s="111"/>
      <c r="H71" s="111"/>
      <c r="I71" s="112"/>
    </row>
  </sheetData>
  <mergeCells count="96">
    <mergeCell ref="F15:G15"/>
    <mergeCell ref="H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A17:I17"/>
    <mergeCell ref="B18:D18"/>
    <mergeCell ref="B19:D19"/>
    <mergeCell ref="B20:D20"/>
    <mergeCell ref="B21:D21"/>
    <mergeCell ref="A22:H22"/>
    <mergeCell ref="A23:I23"/>
    <mergeCell ref="B24:F24"/>
    <mergeCell ref="B25:F25"/>
    <mergeCell ref="B26:F26"/>
    <mergeCell ref="B33:F33"/>
    <mergeCell ref="B34:F34"/>
    <mergeCell ref="B28:F28"/>
    <mergeCell ref="B29:F29"/>
    <mergeCell ref="B30:F30"/>
    <mergeCell ref="B31:F31"/>
    <mergeCell ref="B32:F32"/>
    <mergeCell ref="A35:H35"/>
    <mergeCell ref="A36:H36"/>
    <mergeCell ref="A37:H37"/>
    <mergeCell ref="A38:I38"/>
    <mergeCell ref="B39:D39"/>
    <mergeCell ref="E39:F39"/>
    <mergeCell ref="B40:D40"/>
    <mergeCell ref="E40:F40"/>
    <mergeCell ref="B41:D41"/>
    <mergeCell ref="E41:F41"/>
    <mergeCell ref="B42:D42"/>
    <mergeCell ref="E42:F42"/>
    <mergeCell ref="B49:D49"/>
    <mergeCell ref="E49:F49"/>
    <mergeCell ref="B43:D43"/>
    <mergeCell ref="E43:F43"/>
    <mergeCell ref="B44:D44"/>
    <mergeCell ref="E44:F44"/>
    <mergeCell ref="B45:D45"/>
    <mergeCell ref="E45:F45"/>
    <mergeCell ref="B46:H46"/>
    <mergeCell ref="B47:D47"/>
    <mergeCell ref="E47:F47"/>
    <mergeCell ref="B48:D48"/>
    <mergeCell ref="E48:F48"/>
    <mergeCell ref="B56:D56"/>
    <mergeCell ref="E56:F56"/>
    <mergeCell ref="B50:D50"/>
    <mergeCell ref="E50:F50"/>
    <mergeCell ref="B51:D51"/>
    <mergeCell ref="E51:F51"/>
    <mergeCell ref="B52:D52"/>
    <mergeCell ref="E52:F52"/>
    <mergeCell ref="B53:H53"/>
    <mergeCell ref="B54:D54"/>
    <mergeCell ref="E54:F54"/>
    <mergeCell ref="B55:D55"/>
    <mergeCell ref="E55:F55"/>
    <mergeCell ref="B64:D64"/>
    <mergeCell ref="E64:F64"/>
    <mergeCell ref="B57:D57"/>
    <mergeCell ref="E57:F57"/>
    <mergeCell ref="B58:D58"/>
    <mergeCell ref="E58:F58"/>
    <mergeCell ref="B59:D59"/>
    <mergeCell ref="E59:F59"/>
    <mergeCell ref="B60:G60"/>
    <mergeCell ref="A61:H61"/>
    <mergeCell ref="A62:I62"/>
    <mergeCell ref="B63:D63"/>
    <mergeCell ref="E63:F63"/>
    <mergeCell ref="C71:F71"/>
    <mergeCell ref="B65:D65"/>
    <mergeCell ref="E65:F65"/>
    <mergeCell ref="A66:H66"/>
    <mergeCell ref="A68:B68"/>
    <mergeCell ref="C68:E68"/>
    <mergeCell ref="G68:H68"/>
    <mergeCell ref="A69:B69"/>
    <mergeCell ref="C69:E69"/>
    <mergeCell ref="A70:B70"/>
    <mergeCell ref="C70:E70"/>
    <mergeCell ref="G70:H7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tabColor rgb="FF00B050"/>
  </sheetPr>
  <dimension ref="A1:N71"/>
  <sheetViews>
    <sheetView topLeftCell="A34" workbookViewId="0">
      <selection activeCell="B59" sqref="B59:D59"/>
    </sheetView>
  </sheetViews>
  <sheetFormatPr defaultColWidth="9.140625"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9.140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682</v>
      </c>
      <c r="G9" s="429"/>
      <c r="H9" s="441" t="e">
        <f>#REF!</f>
        <v>#REF!</v>
      </c>
      <c r="I9" s="442"/>
    </row>
    <row r="10" spans="1:13" x14ac:dyDescent="0.25">
      <c r="A10" s="57" t="s">
        <v>130</v>
      </c>
      <c r="B10" s="55"/>
      <c r="F10" s="428" t="s">
        <v>131</v>
      </c>
      <c r="G10" s="429"/>
      <c r="H10" s="443" t="e">
        <f>#REF!</f>
        <v>#REF!</v>
      </c>
      <c r="I10" s="431"/>
    </row>
    <row r="11" spans="1:13" x14ac:dyDescent="0.25">
      <c r="A11" s="57" t="s">
        <v>132</v>
      </c>
      <c r="B11" s="55"/>
      <c r="F11" s="428" t="s">
        <v>133</v>
      </c>
      <c r="G11" s="429"/>
      <c r="H11" s="495" t="e">
        <f>#REF!</f>
        <v>#REF!</v>
      </c>
      <c r="I11" s="431"/>
    </row>
    <row r="12" spans="1:13" x14ac:dyDescent="0.25">
      <c r="A12" s="57" t="s">
        <v>135</v>
      </c>
      <c r="B12" s="55"/>
      <c r="F12" s="428" t="s">
        <v>136</v>
      </c>
      <c r="G12" s="429"/>
      <c r="H12" s="510" t="s">
        <v>683</v>
      </c>
      <c r="I12" s="511"/>
    </row>
    <row r="13" spans="1:13" x14ac:dyDescent="0.25">
      <c r="A13" s="57" t="s">
        <v>137</v>
      </c>
      <c r="B13" s="55"/>
      <c r="F13" s="137" t="s">
        <v>138</v>
      </c>
      <c r="G13" s="138"/>
      <c r="H13" s="456" t="s">
        <v>139</v>
      </c>
      <c r="I13" s="457"/>
    </row>
    <row r="14" spans="1:13" x14ac:dyDescent="0.25">
      <c r="A14" s="57"/>
      <c r="B14" s="55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456</v>
      </c>
      <c r="G15" s="460"/>
      <c r="H15" s="461" t="s">
        <v>684</v>
      </c>
      <c r="I15" s="457"/>
    </row>
    <row r="16" spans="1:13" x14ac:dyDescent="0.25">
      <c r="A16" s="434" t="s">
        <v>685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/>
    </row>
    <row r="20" spans="1:11" x14ac:dyDescent="0.25">
      <c r="A20" s="72"/>
      <c r="B20" s="420"/>
      <c r="C20" s="359"/>
      <c r="D20" s="421"/>
      <c r="E20" s="73"/>
      <c r="F20" s="58"/>
      <c r="G20" s="73"/>
      <c r="H20" s="74"/>
      <c r="I20" s="71"/>
    </row>
    <row r="21" spans="1:11" x14ac:dyDescent="0.25">
      <c r="A21" s="72"/>
      <c r="B21" s="415"/>
      <c r="C21" s="433"/>
      <c r="D21" s="416"/>
      <c r="E21" s="73"/>
      <c r="F21" s="58"/>
      <c r="G21" s="75"/>
      <c r="H21" s="76"/>
      <c r="I21" s="77"/>
    </row>
    <row r="22" spans="1:11" x14ac:dyDescent="0.25">
      <c r="A22" s="422" t="s">
        <v>152</v>
      </c>
      <c r="B22" s="423"/>
      <c r="C22" s="423"/>
      <c r="D22" s="423"/>
      <c r="E22" s="423"/>
      <c r="F22" s="423"/>
      <c r="G22" s="423"/>
      <c r="H22" s="424"/>
      <c r="I22" s="71"/>
    </row>
    <row r="23" spans="1:11" x14ac:dyDescent="0.25">
      <c r="A23" s="401" t="s">
        <v>153</v>
      </c>
      <c r="B23" s="402"/>
      <c r="C23" s="402"/>
      <c r="D23" s="402"/>
      <c r="E23" s="402"/>
      <c r="F23" s="402"/>
      <c r="G23" s="402"/>
      <c r="H23" s="402"/>
      <c r="I23" s="403"/>
    </row>
    <row r="24" spans="1:11" x14ac:dyDescent="0.25">
      <c r="A24" s="78" t="s">
        <v>154</v>
      </c>
      <c r="B24" s="404" t="s">
        <v>228</v>
      </c>
      <c r="C24" s="405"/>
      <c r="D24" s="405"/>
      <c r="E24" s="405"/>
      <c r="F24" s="406"/>
      <c r="G24" s="136" t="s">
        <v>149</v>
      </c>
      <c r="H24" s="94" t="s">
        <v>150</v>
      </c>
      <c r="I24" s="95" t="s">
        <v>151</v>
      </c>
      <c r="K24" s="100"/>
    </row>
    <row r="25" spans="1:11" x14ac:dyDescent="0.25">
      <c r="A25" s="83">
        <v>1</v>
      </c>
      <c r="B25" s="407" t="s">
        <v>686</v>
      </c>
      <c r="C25" s="408"/>
      <c r="D25" s="408"/>
      <c r="E25" s="408"/>
      <c r="F25" s="409"/>
      <c r="G25" s="146">
        <v>1</v>
      </c>
      <c r="H25" s="162">
        <v>73115</v>
      </c>
      <c r="I25" s="87">
        <f>H25*G25</f>
        <v>73115</v>
      </c>
    </row>
    <row r="26" spans="1:11" x14ac:dyDescent="0.25">
      <c r="A26" s="83"/>
      <c r="B26" s="417"/>
      <c r="C26" s="418"/>
      <c r="D26" s="418"/>
      <c r="E26" s="418"/>
      <c r="F26" s="419"/>
      <c r="G26" s="146"/>
      <c r="H26" s="163"/>
      <c r="I26" s="87"/>
    </row>
    <row r="27" spans="1:11" x14ac:dyDescent="0.25">
      <c r="A27" s="83"/>
      <c r="B27" s="417"/>
      <c r="C27" s="418"/>
      <c r="D27" s="418"/>
      <c r="E27" s="418"/>
      <c r="F27" s="419"/>
      <c r="G27" s="146"/>
      <c r="H27" s="163"/>
      <c r="I27" s="87"/>
    </row>
    <row r="28" spans="1:11" x14ac:dyDescent="0.25">
      <c r="A28" s="83"/>
      <c r="B28" s="417"/>
      <c r="C28" s="418"/>
      <c r="D28" s="418"/>
      <c r="E28" s="418"/>
      <c r="F28" s="419"/>
      <c r="G28" s="146"/>
      <c r="H28" s="163"/>
      <c r="I28" s="87"/>
    </row>
    <row r="29" spans="1:11" x14ac:dyDescent="0.25">
      <c r="A29" s="83"/>
      <c r="B29" s="417"/>
      <c r="C29" s="418"/>
      <c r="D29" s="418"/>
      <c r="E29" s="418"/>
      <c r="F29" s="419"/>
      <c r="G29" s="146"/>
      <c r="H29" s="163"/>
      <c r="I29" s="87"/>
    </row>
    <row r="30" spans="1:11" x14ac:dyDescent="0.25">
      <c r="A30" s="83"/>
      <c r="B30" s="458"/>
      <c r="C30" s="459"/>
      <c r="D30" s="459"/>
      <c r="E30" s="459"/>
      <c r="F30" s="459"/>
      <c r="G30" s="146"/>
      <c r="H30" s="163"/>
      <c r="I30" s="87"/>
    </row>
    <row r="31" spans="1:11" x14ac:dyDescent="0.25">
      <c r="A31" s="83"/>
      <c r="B31" s="458"/>
      <c r="C31" s="459"/>
      <c r="D31" s="459"/>
      <c r="E31" s="459"/>
      <c r="F31" s="459"/>
      <c r="G31" s="146"/>
      <c r="H31" s="163"/>
      <c r="I31" s="87"/>
    </row>
    <row r="32" spans="1:11" x14ac:dyDescent="0.25">
      <c r="A32" s="83"/>
      <c r="B32" s="458"/>
      <c r="C32" s="459"/>
      <c r="D32" s="459"/>
      <c r="E32" s="459"/>
      <c r="F32" s="459"/>
      <c r="G32" s="146"/>
      <c r="H32" s="163"/>
      <c r="I32" s="87"/>
    </row>
    <row r="33" spans="1:14" x14ac:dyDescent="0.25">
      <c r="A33" s="83"/>
      <c r="B33" s="458"/>
      <c r="C33" s="459"/>
      <c r="D33" s="459"/>
      <c r="E33" s="459"/>
      <c r="F33" s="459"/>
      <c r="G33" s="146"/>
      <c r="H33" s="163"/>
      <c r="I33" s="87"/>
    </row>
    <row r="34" spans="1:14" x14ac:dyDescent="0.25">
      <c r="A34" s="83"/>
      <c r="B34" s="458"/>
      <c r="C34" s="459"/>
      <c r="D34" s="459"/>
      <c r="E34" s="459"/>
      <c r="F34" s="459"/>
      <c r="G34" s="146"/>
      <c r="H34" s="147"/>
      <c r="I34" s="87"/>
      <c r="L34" s="88"/>
    </row>
    <row r="35" spans="1:14" x14ac:dyDescent="0.25">
      <c r="A35" s="455" t="s">
        <v>229</v>
      </c>
      <c r="B35" s="423"/>
      <c r="C35" s="423"/>
      <c r="D35" s="423"/>
      <c r="E35" s="423"/>
      <c r="F35" s="423"/>
      <c r="G35" s="423"/>
      <c r="H35" s="424"/>
      <c r="I35" s="141">
        <f>SUM(I25:I34)</f>
        <v>73115</v>
      </c>
      <c r="L35" s="88"/>
    </row>
    <row r="36" spans="1:14" x14ac:dyDescent="0.25">
      <c r="A36" s="422" t="s">
        <v>230</v>
      </c>
      <c r="B36" s="423"/>
      <c r="C36" s="423"/>
      <c r="D36" s="423"/>
      <c r="E36" s="423"/>
      <c r="F36" s="423"/>
      <c r="G36" s="423"/>
      <c r="H36" s="424"/>
      <c r="I36" s="142">
        <f>ROUND((I35*0.15),2)</f>
        <v>10967.25</v>
      </c>
      <c r="L36" s="88"/>
    </row>
    <row r="37" spans="1:14" x14ac:dyDescent="0.25">
      <c r="A37" s="422" t="s">
        <v>231</v>
      </c>
      <c r="B37" s="423"/>
      <c r="C37" s="423"/>
      <c r="D37" s="423"/>
      <c r="E37" s="423"/>
      <c r="F37" s="423"/>
      <c r="G37" s="423"/>
      <c r="H37" s="424"/>
      <c r="I37" s="130">
        <f>I35+I36</f>
        <v>84082.25</v>
      </c>
    </row>
    <row r="38" spans="1:14" x14ac:dyDescent="0.25">
      <c r="A38" s="401" t="s">
        <v>163</v>
      </c>
      <c r="B38" s="402"/>
      <c r="C38" s="402"/>
      <c r="D38" s="402"/>
      <c r="E38" s="402"/>
      <c r="F38" s="402"/>
      <c r="G38" s="402"/>
      <c r="H38" s="402"/>
      <c r="I38" s="403"/>
    </row>
    <row r="39" spans="1:14" x14ac:dyDescent="0.25">
      <c r="A39" s="78" t="s">
        <v>164</v>
      </c>
      <c r="B39" s="428" t="s">
        <v>165</v>
      </c>
      <c r="C39" s="435"/>
      <c r="D39" s="429"/>
      <c r="E39" s="404" t="s">
        <v>147</v>
      </c>
      <c r="F39" s="406"/>
      <c r="G39" s="80" t="s">
        <v>149</v>
      </c>
      <c r="H39" s="81" t="s">
        <v>150</v>
      </c>
      <c r="I39" s="82" t="s">
        <v>151</v>
      </c>
    </row>
    <row r="40" spans="1:14" x14ac:dyDescent="0.25">
      <c r="A40" s="83">
        <v>1</v>
      </c>
      <c r="B40" s="425" t="s">
        <v>166</v>
      </c>
      <c r="C40" s="426"/>
      <c r="D40" s="427"/>
      <c r="E40" s="410" t="s">
        <v>167</v>
      </c>
      <c r="F40" s="411"/>
      <c r="G40" s="115">
        <v>11</v>
      </c>
      <c r="H40" s="113">
        <v>450</v>
      </c>
      <c r="I40" s="90">
        <f>SUM(G40*H40)</f>
        <v>4950</v>
      </c>
    </row>
    <row r="41" spans="1:14" x14ac:dyDescent="0.25">
      <c r="A41" s="83">
        <v>2</v>
      </c>
      <c r="B41" s="395" t="s">
        <v>168</v>
      </c>
      <c r="C41" s="396"/>
      <c r="D41" s="397"/>
      <c r="E41" s="420" t="s">
        <v>167</v>
      </c>
      <c r="F41" s="421"/>
      <c r="G41" s="84"/>
      <c r="H41" s="114">
        <v>350</v>
      </c>
      <c r="I41" s="87">
        <f t="shared" ref="I41:I45" si="0">SUM(G41*H41)</f>
        <v>0</v>
      </c>
    </row>
    <row r="42" spans="1:14" x14ac:dyDescent="0.25">
      <c r="A42" s="83">
        <v>3</v>
      </c>
      <c r="B42" s="395" t="s">
        <v>169</v>
      </c>
      <c r="C42" s="396"/>
      <c r="D42" s="397"/>
      <c r="E42" s="420" t="s">
        <v>167</v>
      </c>
      <c r="F42" s="421"/>
      <c r="G42" s="84"/>
      <c r="H42" s="114">
        <v>300</v>
      </c>
      <c r="I42" s="87">
        <f t="shared" si="0"/>
        <v>0</v>
      </c>
      <c r="N42" t="s">
        <v>140</v>
      </c>
    </row>
    <row r="43" spans="1:14" x14ac:dyDescent="0.25">
      <c r="A43" s="83">
        <v>4</v>
      </c>
      <c r="B43" s="395" t="s">
        <v>170</v>
      </c>
      <c r="C43" s="396"/>
      <c r="D43" s="397"/>
      <c r="E43" s="420" t="s">
        <v>167</v>
      </c>
      <c r="F43" s="421"/>
      <c r="G43" s="84">
        <v>11</v>
      </c>
      <c r="H43" s="114">
        <v>200</v>
      </c>
      <c r="I43" s="87">
        <f t="shared" si="0"/>
        <v>2200</v>
      </c>
    </row>
    <row r="44" spans="1:14" x14ac:dyDescent="0.25">
      <c r="A44" s="83">
        <v>5</v>
      </c>
      <c r="B44" s="395" t="s">
        <v>171</v>
      </c>
      <c r="C44" s="396"/>
      <c r="D44" s="397"/>
      <c r="E44" s="420" t="s">
        <v>167</v>
      </c>
      <c r="F44" s="421"/>
      <c r="G44" s="84"/>
      <c r="H44" s="116">
        <v>200</v>
      </c>
      <c r="I44" s="87">
        <f t="shared" si="0"/>
        <v>0</v>
      </c>
    </row>
    <row r="45" spans="1:14" x14ac:dyDescent="0.25">
      <c r="A45" s="97">
        <v>6</v>
      </c>
      <c r="B45" s="398" t="s">
        <v>394</v>
      </c>
      <c r="C45" s="399"/>
      <c r="D45" s="400"/>
      <c r="E45" s="415" t="s">
        <v>167</v>
      </c>
      <c r="F45" s="416"/>
      <c r="G45" s="198"/>
      <c r="H45" s="197">
        <v>140</v>
      </c>
      <c r="I45" s="196">
        <f t="shared" si="0"/>
        <v>0</v>
      </c>
    </row>
    <row r="46" spans="1:14" x14ac:dyDescent="0.25">
      <c r="A46" s="83"/>
      <c r="B46" s="428" t="s">
        <v>675</v>
      </c>
      <c r="C46" s="435"/>
      <c r="D46" s="435"/>
      <c r="E46" s="435"/>
      <c r="F46" s="435"/>
      <c r="G46" s="435"/>
      <c r="H46" s="429"/>
      <c r="I46" s="87">
        <f>SUM(I40:I45)</f>
        <v>7150</v>
      </c>
    </row>
    <row r="47" spans="1:14" x14ac:dyDescent="0.25">
      <c r="A47" s="83">
        <v>1</v>
      </c>
      <c r="B47" s="425" t="s">
        <v>166</v>
      </c>
      <c r="C47" s="426"/>
      <c r="D47" s="427"/>
      <c r="E47" s="410" t="s">
        <v>167</v>
      </c>
      <c r="F47" s="411"/>
      <c r="G47" s="115"/>
      <c r="H47" s="113">
        <v>675</v>
      </c>
      <c r="I47" s="90">
        <f>SUM(G47*H47)</f>
        <v>0</v>
      </c>
    </row>
    <row r="48" spans="1:14" x14ac:dyDescent="0.25">
      <c r="A48" s="83">
        <v>2</v>
      </c>
      <c r="B48" s="395" t="s">
        <v>168</v>
      </c>
      <c r="C48" s="396"/>
      <c r="D48" s="397"/>
      <c r="E48" s="420" t="s">
        <v>167</v>
      </c>
      <c r="F48" s="421"/>
      <c r="G48" s="84"/>
      <c r="H48" s="114">
        <v>525</v>
      </c>
      <c r="I48" s="87">
        <f t="shared" ref="I48:I52" si="1">SUM(G48*H48)</f>
        <v>0</v>
      </c>
    </row>
    <row r="49" spans="1:12" x14ac:dyDescent="0.25">
      <c r="A49" s="83">
        <v>3</v>
      </c>
      <c r="B49" s="395" t="s">
        <v>169</v>
      </c>
      <c r="C49" s="396"/>
      <c r="D49" s="397"/>
      <c r="E49" s="420" t="s">
        <v>167</v>
      </c>
      <c r="F49" s="421"/>
      <c r="G49" s="84"/>
      <c r="H49" s="114">
        <v>450</v>
      </c>
      <c r="I49" s="87">
        <f t="shared" si="1"/>
        <v>0</v>
      </c>
    </row>
    <row r="50" spans="1:12" x14ac:dyDescent="0.25">
      <c r="A50" s="83">
        <v>4</v>
      </c>
      <c r="B50" s="395" t="s">
        <v>170</v>
      </c>
      <c r="C50" s="396"/>
      <c r="D50" s="397"/>
      <c r="E50" s="420" t="s">
        <v>167</v>
      </c>
      <c r="F50" s="421"/>
      <c r="G50" s="84"/>
      <c r="H50" s="114">
        <v>300</v>
      </c>
      <c r="I50" s="87">
        <f t="shared" si="1"/>
        <v>0</v>
      </c>
    </row>
    <row r="51" spans="1:12" x14ac:dyDescent="0.25">
      <c r="A51" s="83">
        <v>5</v>
      </c>
      <c r="B51" s="395" t="s">
        <v>171</v>
      </c>
      <c r="C51" s="396"/>
      <c r="D51" s="397"/>
      <c r="E51" s="420" t="s">
        <v>167</v>
      </c>
      <c r="F51" s="421"/>
      <c r="G51" s="84"/>
      <c r="H51" s="116">
        <v>300</v>
      </c>
      <c r="I51" s="87">
        <f t="shared" si="1"/>
        <v>0</v>
      </c>
    </row>
    <row r="52" spans="1:12" x14ac:dyDescent="0.25">
      <c r="A52" s="97">
        <v>6</v>
      </c>
      <c r="B52" s="398" t="s">
        <v>687</v>
      </c>
      <c r="C52" s="399"/>
      <c r="D52" s="400"/>
      <c r="E52" s="415" t="s">
        <v>167</v>
      </c>
      <c r="F52" s="416"/>
      <c r="G52" s="198"/>
      <c r="H52" s="197">
        <v>210</v>
      </c>
      <c r="I52" s="196">
        <f t="shared" si="1"/>
        <v>0</v>
      </c>
    </row>
    <row r="53" spans="1:12" x14ac:dyDescent="0.25">
      <c r="A53" s="83"/>
      <c r="B53" s="428" t="s">
        <v>676</v>
      </c>
      <c r="C53" s="435"/>
      <c r="D53" s="435"/>
      <c r="E53" s="435"/>
      <c r="F53" s="435"/>
      <c r="G53" s="435"/>
      <c r="H53" s="429"/>
      <c r="I53" s="87">
        <f>SUM(I47:I52)</f>
        <v>0</v>
      </c>
    </row>
    <row r="54" spans="1:12" x14ac:dyDescent="0.25">
      <c r="A54" s="83">
        <v>1</v>
      </c>
      <c r="B54" s="425" t="s">
        <v>166</v>
      </c>
      <c r="C54" s="426"/>
      <c r="D54" s="427"/>
      <c r="E54" s="410" t="s">
        <v>167</v>
      </c>
      <c r="F54" s="411"/>
      <c r="G54" s="115"/>
      <c r="H54" s="113">
        <v>900</v>
      </c>
      <c r="I54" s="90">
        <f>SUM(G54*H54)</f>
        <v>0</v>
      </c>
    </row>
    <row r="55" spans="1:12" x14ac:dyDescent="0.25">
      <c r="A55" s="83">
        <v>2</v>
      </c>
      <c r="B55" s="395" t="s">
        <v>168</v>
      </c>
      <c r="C55" s="396"/>
      <c r="D55" s="397"/>
      <c r="E55" s="420" t="s">
        <v>167</v>
      </c>
      <c r="F55" s="421"/>
      <c r="G55" s="84"/>
      <c r="H55" s="114">
        <v>700</v>
      </c>
      <c r="I55" s="87">
        <f t="shared" ref="I55:I59" si="2">SUM(G55*H55)</f>
        <v>0</v>
      </c>
      <c r="L55" s="55"/>
    </row>
    <row r="56" spans="1:12" x14ac:dyDescent="0.25">
      <c r="A56" s="83">
        <v>3</v>
      </c>
      <c r="B56" s="395" t="s">
        <v>169</v>
      </c>
      <c r="C56" s="396"/>
      <c r="D56" s="397"/>
      <c r="E56" s="420" t="s">
        <v>167</v>
      </c>
      <c r="F56" s="421"/>
      <c r="G56" s="84"/>
      <c r="H56" s="114">
        <v>600</v>
      </c>
      <c r="I56" s="87">
        <f t="shared" si="2"/>
        <v>0</v>
      </c>
    </row>
    <row r="57" spans="1:12" x14ac:dyDescent="0.25">
      <c r="A57" s="83">
        <v>4</v>
      </c>
      <c r="B57" s="395" t="s">
        <v>170</v>
      </c>
      <c r="C57" s="396"/>
      <c r="D57" s="397"/>
      <c r="E57" s="420" t="s">
        <v>167</v>
      </c>
      <c r="F57" s="421"/>
      <c r="G57" s="84"/>
      <c r="H57" s="114">
        <v>400</v>
      </c>
      <c r="I57" s="87">
        <f t="shared" si="2"/>
        <v>0</v>
      </c>
    </row>
    <row r="58" spans="1:12" x14ac:dyDescent="0.25">
      <c r="A58" s="83">
        <v>5</v>
      </c>
      <c r="B58" s="395" t="s">
        <v>171</v>
      </c>
      <c r="C58" s="396"/>
      <c r="D58" s="397"/>
      <c r="E58" s="420" t="s">
        <v>167</v>
      </c>
      <c r="F58" s="421"/>
      <c r="G58" s="84"/>
      <c r="H58" s="116">
        <v>400</v>
      </c>
      <c r="I58" s="87">
        <f t="shared" si="2"/>
        <v>0</v>
      </c>
    </row>
    <row r="59" spans="1:12" x14ac:dyDescent="0.25">
      <c r="A59" s="97">
        <v>6</v>
      </c>
      <c r="B59" s="398" t="s">
        <v>394</v>
      </c>
      <c r="C59" s="399"/>
      <c r="D59" s="400"/>
      <c r="E59" s="415" t="s">
        <v>167</v>
      </c>
      <c r="F59" s="416"/>
      <c r="G59" s="198"/>
      <c r="H59" s="197">
        <v>280</v>
      </c>
      <c r="I59" s="196">
        <f t="shared" si="2"/>
        <v>0</v>
      </c>
    </row>
    <row r="60" spans="1:12" x14ac:dyDescent="0.25">
      <c r="A60" s="92"/>
      <c r="B60" s="404"/>
      <c r="C60" s="405"/>
      <c r="D60" s="405"/>
      <c r="E60" s="405"/>
      <c r="F60" s="405"/>
      <c r="G60" s="406"/>
      <c r="H60" s="76"/>
      <c r="I60" s="87">
        <f>SUM(I54:I59)</f>
        <v>0</v>
      </c>
    </row>
    <row r="61" spans="1:12" x14ac:dyDescent="0.25">
      <c r="A61" s="422" t="s">
        <v>173</v>
      </c>
      <c r="B61" s="423"/>
      <c r="C61" s="423"/>
      <c r="D61" s="423"/>
      <c r="E61" s="423"/>
      <c r="F61" s="423"/>
      <c r="G61" s="423"/>
      <c r="H61" s="424"/>
      <c r="I61" s="98"/>
    </row>
    <row r="62" spans="1:12" x14ac:dyDescent="0.25">
      <c r="A62" s="401" t="s">
        <v>174</v>
      </c>
      <c r="B62" s="402"/>
      <c r="C62" s="402"/>
      <c r="D62" s="402"/>
      <c r="E62" s="402"/>
      <c r="F62" s="402"/>
      <c r="G62" s="402"/>
      <c r="H62" s="402"/>
      <c r="I62" s="403"/>
    </row>
    <row r="63" spans="1:12" x14ac:dyDescent="0.25">
      <c r="A63" s="78" t="s">
        <v>175</v>
      </c>
      <c r="B63" s="404" t="s">
        <v>176</v>
      </c>
      <c r="C63" s="405"/>
      <c r="D63" s="406"/>
      <c r="E63" s="404" t="s">
        <v>177</v>
      </c>
      <c r="F63" s="406"/>
      <c r="G63" s="94" t="s">
        <v>178</v>
      </c>
      <c r="H63" s="94" t="s">
        <v>150</v>
      </c>
      <c r="I63" s="95" t="s">
        <v>151</v>
      </c>
    </row>
    <row r="64" spans="1:12" x14ac:dyDescent="0.25">
      <c r="A64" s="83">
        <v>1</v>
      </c>
      <c r="B64" s="407" t="s">
        <v>528</v>
      </c>
      <c r="C64" s="408"/>
      <c r="D64" s="409"/>
      <c r="E64" s="420">
        <v>2</v>
      </c>
      <c r="F64" s="421"/>
      <c r="G64" s="153">
        <v>66.400000000000006</v>
      </c>
      <c r="H64" s="96">
        <v>5</v>
      </c>
      <c r="I64" s="167">
        <f>H64*G64</f>
        <v>332</v>
      </c>
    </row>
    <row r="65" spans="1:9" x14ac:dyDescent="0.25">
      <c r="A65" s="97"/>
      <c r="B65" s="412"/>
      <c r="C65" s="413"/>
      <c r="D65" s="414"/>
      <c r="E65" s="415"/>
      <c r="F65" s="416"/>
      <c r="G65" s="84"/>
      <c r="H65" s="96"/>
      <c r="I65" s="167"/>
    </row>
    <row r="66" spans="1:9" x14ac:dyDescent="0.25">
      <c r="A66" s="422" t="s">
        <v>181</v>
      </c>
      <c r="B66" s="423"/>
      <c r="C66" s="423"/>
      <c r="D66" s="423"/>
      <c r="E66" s="423"/>
      <c r="F66" s="423"/>
      <c r="G66" s="423"/>
      <c r="H66" s="424"/>
      <c r="I66" s="98">
        <f>SUM(I64:I65)</f>
        <v>332</v>
      </c>
    </row>
    <row r="67" spans="1:9" x14ac:dyDescent="0.25">
      <c r="A67" s="99"/>
      <c r="B67" s="100"/>
      <c r="C67" s="100"/>
      <c r="D67" s="100"/>
      <c r="E67" s="100"/>
      <c r="F67" s="101"/>
      <c r="G67" s="102"/>
      <c r="H67" s="102"/>
      <c r="I67" s="103"/>
    </row>
    <row r="68" spans="1:9" x14ac:dyDescent="0.25">
      <c r="A68" s="390"/>
      <c r="B68" s="391"/>
      <c r="C68" s="391"/>
      <c r="D68" s="391"/>
      <c r="E68" s="391"/>
      <c r="F68" s="104"/>
      <c r="G68" s="394" t="s">
        <v>182</v>
      </c>
      <c r="H68" s="391"/>
      <c r="I68" s="105">
        <f>I66+I60+I53+I46+I37+I27</f>
        <v>91564.25</v>
      </c>
    </row>
    <row r="69" spans="1:9" x14ac:dyDescent="0.25">
      <c r="A69" s="390"/>
      <c r="B69" s="391"/>
      <c r="C69" s="391"/>
      <c r="D69" s="391"/>
      <c r="E69" s="391"/>
      <c r="F69" s="58"/>
      <c r="G69" s="106"/>
      <c r="H69" s="107"/>
      <c r="I69" s="108"/>
    </row>
    <row r="70" spans="1:9" ht="15.75" thickBot="1" x14ac:dyDescent="0.3">
      <c r="A70" s="390"/>
      <c r="B70" s="391"/>
      <c r="C70" s="391"/>
      <c r="D70" s="391"/>
      <c r="E70" s="391"/>
      <c r="F70" s="58"/>
      <c r="G70" s="444" t="s">
        <v>183</v>
      </c>
      <c r="H70" s="445"/>
      <c r="I70" s="117">
        <f>I68+I69</f>
        <v>91564.25</v>
      </c>
    </row>
    <row r="71" spans="1:9" ht="16.5" thickTop="1" thickBot="1" x14ac:dyDescent="0.3">
      <c r="A71" s="109"/>
      <c r="B71" s="110"/>
      <c r="C71" s="392"/>
      <c r="D71" s="393"/>
      <c r="E71" s="393"/>
      <c r="F71" s="393"/>
      <c r="G71" s="111"/>
      <c r="H71" s="111"/>
      <c r="I71" s="112"/>
    </row>
  </sheetData>
  <mergeCells count="96">
    <mergeCell ref="C71:F71"/>
    <mergeCell ref="B65:D65"/>
    <mergeCell ref="E65:F65"/>
    <mergeCell ref="A66:H66"/>
    <mergeCell ref="A68:B68"/>
    <mergeCell ref="C68:E68"/>
    <mergeCell ref="G68:H68"/>
    <mergeCell ref="A69:B69"/>
    <mergeCell ref="C69:E69"/>
    <mergeCell ref="A70:B70"/>
    <mergeCell ref="C70:E70"/>
    <mergeCell ref="G70:H70"/>
    <mergeCell ref="B64:D64"/>
    <mergeCell ref="E64:F64"/>
    <mergeCell ref="B57:D57"/>
    <mergeCell ref="E57:F57"/>
    <mergeCell ref="B58:D58"/>
    <mergeCell ref="E58:F58"/>
    <mergeCell ref="B59:D59"/>
    <mergeCell ref="E59:F59"/>
    <mergeCell ref="B60:G60"/>
    <mergeCell ref="A61:H61"/>
    <mergeCell ref="A62:I62"/>
    <mergeCell ref="B63:D63"/>
    <mergeCell ref="E63:F63"/>
    <mergeCell ref="B56:D56"/>
    <mergeCell ref="E56:F56"/>
    <mergeCell ref="B50:D50"/>
    <mergeCell ref="E50:F50"/>
    <mergeCell ref="B51:D51"/>
    <mergeCell ref="E51:F51"/>
    <mergeCell ref="B52:D52"/>
    <mergeCell ref="E52:F52"/>
    <mergeCell ref="B53:H53"/>
    <mergeCell ref="B54:D54"/>
    <mergeCell ref="E54:F54"/>
    <mergeCell ref="B55:D55"/>
    <mergeCell ref="E55:F55"/>
    <mergeCell ref="B49:D49"/>
    <mergeCell ref="E49:F49"/>
    <mergeCell ref="B43:D43"/>
    <mergeCell ref="E43:F43"/>
    <mergeCell ref="B44:D44"/>
    <mergeCell ref="E44:F44"/>
    <mergeCell ref="B45:D45"/>
    <mergeCell ref="E45:F45"/>
    <mergeCell ref="B46:H46"/>
    <mergeCell ref="B47:D47"/>
    <mergeCell ref="E47:F47"/>
    <mergeCell ref="B48:D48"/>
    <mergeCell ref="E48:F48"/>
    <mergeCell ref="B40:D40"/>
    <mergeCell ref="E40:F40"/>
    <mergeCell ref="B41:D41"/>
    <mergeCell ref="E41:F41"/>
    <mergeCell ref="B42:D42"/>
    <mergeCell ref="E42:F42"/>
    <mergeCell ref="B39:D39"/>
    <mergeCell ref="E39:F39"/>
    <mergeCell ref="B28:F28"/>
    <mergeCell ref="B29:F29"/>
    <mergeCell ref="B30:F30"/>
    <mergeCell ref="B31:F31"/>
    <mergeCell ref="B32:F32"/>
    <mergeCell ref="B33:F33"/>
    <mergeCell ref="B34:F34"/>
    <mergeCell ref="A35:H35"/>
    <mergeCell ref="A36:H36"/>
    <mergeCell ref="A37:H37"/>
    <mergeCell ref="A38:I38"/>
    <mergeCell ref="B27:F27"/>
    <mergeCell ref="A16:I16"/>
    <mergeCell ref="A17:I17"/>
    <mergeCell ref="B18:D18"/>
    <mergeCell ref="B19:D19"/>
    <mergeCell ref="B20:D20"/>
    <mergeCell ref="B21:D21"/>
    <mergeCell ref="A22:H22"/>
    <mergeCell ref="A23:I23"/>
    <mergeCell ref="B24:F24"/>
    <mergeCell ref="B25:F25"/>
    <mergeCell ref="B26:F26"/>
    <mergeCell ref="F15:G15"/>
    <mergeCell ref="H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tabColor rgb="FF00B050"/>
  </sheetPr>
  <dimension ref="A1:T68"/>
  <sheetViews>
    <sheetView topLeftCell="A33" workbookViewId="0">
      <selection activeCell="B59" sqref="B59:D59"/>
    </sheetView>
  </sheetViews>
  <sheetFormatPr defaultColWidth="9.140625"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8.140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682</v>
      </c>
      <c r="G9" s="429"/>
      <c r="H9" s="512" t="e">
        <f>#REF!</f>
        <v>#REF!</v>
      </c>
      <c r="I9" s="513"/>
    </row>
    <row r="10" spans="1:13" x14ac:dyDescent="0.25">
      <c r="A10" s="57" t="s">
        <v>130</v>
      </c>
      <c r="B10" s="55"/>
      <c r="F10" s="428" t="s">
        <v>131</v>
      </c>
      <c r="G10" s="429"/>
      <c r="H10" s="514" t="e">
        <f>#REF!</f>
        <v>#REF!</v>
      </c>
      <c r="I10" s="515"/>
    </row>
    <row r="11" spans="1:13" x14ac:dyDescent="0.25">
      <c r="A11" s="57" t="s">
        <v>132</v>
      </c>
      <c r="B11" s="55"/>
      <c r="F11" s="428" t="s">
        <v>133</v>
      </c>
      <c r="G11" s="429"/>
      <c r="H11" s="516" t="e">
        <f>#REF!</f>
        <v>#REF!</v>
      </c>
      <c r="I11" s="515"/>
    </row>
    <row r="12" spans="1:13" x14ac:dyDescent="0.25">
      <c r="A12" s="57" t="s">
        <v>135</v>
      </c>
      <c r="B12" s="55"/>
      <c r="F12" s="428" t="s">
        <v>136</v>
      </c>
      <c r="G12" s="429"/>
      <c r="H12" s="517" t="s">
        <v>688</v>
      </c>
      <c r="I12" s="518"/>
    </row>
    <row r="13" spans="1:13" x14ac:dyDescent="0.25">
      <c r="A13" s="57" t="s">
        <v>137</v>
      </c>
      <c r="B13" s="55"/>
      <c r="F13" s="137" t="s">
        <v>138</v>
      </c>
      <c r="G13" s="138"/>
      <c r="H13" s="519" t="s">
        <v>139</v>
      </c>
      <c r="I13" s="520"/>
    </row>
    <row r="14" spans="1:13" x14ac:dyDescent="0.25">
      <c r="A14" s="57"/>
      <c r="B14" s="55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456</v>
      </c>
      <c r="G15" s="460"/>
      <c r="H15" s="461" t="s">
        <v>488</v>
      </c>
      <c r="I15" s="457"/>
    </row>
    <row r="16" spans="1:13" x14ac:dyDescent="0.25">
      <c r="A16" s="434" t="s">
        <v>659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/>
    </row>
    <row r="20" spans="1:11" x14ac:dyDescent="0.25">
      <c r="A20" s="72"/>
      <c r="B20" s="415"/>
      <c r="C20" s="433"/>
      <c r="D20" s="416"/>
      <c r="E20" s="73"/>
      <c r="F20" s="58"/>
      <c r="G20" s="75"/>
      <c r="H20" s="76"/>
      <c r="I20" s="77"/>
    </row>
    <row r="21" spans="1:11" x14ac:dyDescent="0.25">
      <c r="A21" s="422" t="s">
        <v>152</v>
      </c>
      <c r="B21" s="423"/>
      <c r="C21" s="423"/>
      <c r="D21" s="423"/>
      <c r="E21" s="423"/>
      <c r="F21" s="423"/>
      <c r="G21" s="423"/>
      <c r="H21" s="424"/>
      <c r="I21" s="71"/>
    </row>
    <row r="22" spans="1:11" x14ac:dyDescent="0.25">
      <c r="A22" s="401" t="s">
        <v>153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25">
      <c r="A23" s="78" t="s">
        <v>154</v>
      </c>
      <c r="B23" s="404" t="s">
        <v>228</v>
      </c>
      <c r="C23" s="405"/>
      <c r="D23" s="405"/>
      <c r="E23" s="405"/>
      <c r="F23" s="406"/>
      <c r="G23" s="136" t="s">
        <v>149</v>
      </c>
      <c r="H23" s="94" t="s">
        <v>150</v>
      </c>
      <c r="I23" s="95" t="s">
        <v>151</v>
      </c>
      <c r="K23" s="100"/>
    </row>
    <row r="24" spans="1:11" x14ac:dyDescent="0.25">
      <c r="A24" s="193">
        <v>1</v>
      </c>
      <c r="B24" s="507" t="s">
        <v>689</v>
      </c>
      <c r="C24" s="508"/>
      <c r="D24" s="508"/>
      <c r="E24" s="508"/>
      <c r="F24" s="509"/>
      <c r="G24" s="195">
        <v>1</v>
      </c>
      <c r="H24" s="194">
        <v>983.4</v>
      </c>
      <c r="I24" s="87">
        <f>H24*G24</f>
        <v>983.4</v>
      </c>
    </row>
    <row r="25" spans="1:11" x14ac:dyDescent="0.25">
      <c r="A25" s="83">
        <v>2</v>
      </c>
      <c r="B25" s="504" t="s">
        <v>690</v>
      </c>
      <c r="C25" s="505"/>
      <c r="D25" s="505"/>
      <c r="E25" s="505"/>
      <c r="F25" s="506"/>
      <c r="G25" s="195">
        <v>1</v>
      </c>
      <c r="H25" s="194">
        <v>2490</v>
      </c>
      <c r="I25" s="87">
        <f>H25*G25</f>
        <v>2490</v>
      </c>
    </row>
    <row r="26" spans="1:11" x14ac:dyDescent="0.25">
      <c r="A26" s="83">
        <v>3</v>
      </c>
      <c r="B26" s="521" t="s">
        <v>691</v>
      </c>
      <c r="C26" s="522"/>
      <c r="D26" s="522"/>
      <c r="E26" s="522"/>
      <c r="F26" s="523"/>
      <c r="G26" s="195">
        <v>1</v>
      </c>
      <c r="H26" s="194">
        <v>10599</v>
      </c>
      <c r="I26" s="87">
        <f t="shared" ref="I26" si="0">H26*G26</f>
        <v>10599</v>
      </c>
    </row>
    <row r="27" spans="1:11" x14ac:dyDescent="0.25">
      <c r="A27" s="83"/>
      <c r="B27" s="504"/>
      <c r="C27" s="505"/>
      <c r="D27" s="505"/>
      <c r="E27" s="505"/>
      <c r="F27" s="506"/>
      <c r="G27" s="195"/>
      <c r="H27" s="194"/>
      <c r="I27" s="87"/>
    </row>
    <row r="28" spans="1:11" x14ac:dyDescent="0.25">
      <c r="A28" s="83"/>
      <c r="B28" s="200"/>
      <c r="C28" s="201"/>
      <c r="D28" s="201"/>
      <c r="E28" s="201"/>
      <c r="F28" s="201"/>
      <c r="G28" s="195"/>
      <c r="H28" s="194"/>
      <c r="I28" s="87"/>
    </row>
    <row r="29" spans="1:11" x14ac:dyDescent="0.25">
      <c r="A29" s="83"/>
      <c r="B29" s="458"/>
      <c r="C29" s="459"/>
      <c r="D29" s="459"/>
      <c r="E29" s="459"/>
      <c r="F29" s="459"/>
      <c r="G29" s="146"/>
      <c r="H29" s="147"/>
      <c r="I29" s="87"/>
    </row>
    <row r="30" spans="1:11" x14ac:dyDescent="0.25">
      <c r="A30" s="455" t="s">
        <v>229</v>
      </c>
      <c r="B30" s="423"/>
      <c r="C30" s="423"/>
      <c r="D30" s="423"/>
      <c r="E30" s="423"/>
      <c r="F30" s="423"/>
      <c r="G30" s="423"/>
      <c r="H30" s="424"/>
      <c r="I30" s="141">
        <f>SUM(I24:I29)</f>
        <v>14072.4</v>
      </c>
    </row>
    <row r="31" spans="1:11" x14ac:dyDescent="0.25">
      <c r="A31" s="422" t="s">
        <v>230</v>
      </c>
      <c r="B31" s="423"/>
      <c r="C31" s="423"/>
      <c r="D31" s="423"/>
      <c r="E31" s="423"/>
      <c r="F31" s="423"/>
      <c r="G31" s="423"/>
      <c r="H31" s="424"/>
      <c r="I31" s="142">
        <f>ROUND((I30*0.15),2)</f>
        <v>2110.86</v>
      </c>
    </row>
    <row r="32" spans="1:11" x14ac:dyDescent="0.25">
      <c r="A32" s="422" t="s">
        <v>231</v>
      </c>
      <c r="B32" s="423"/>
      <c r="C32" s="423"/>
      <c r="D32" s="423"/>
      <c r="E32" s="423"/>
      <c r="F32" s="423"/>
      <c r="G32" s="423"/>
      <c r="H32" s="424"/>
      <c r="I32" s="130">
        <f>I30+I31</f>
        <v>16183.26</v>
      </c>
    </row>
    <row r="33" spans="1:20" x14ac:dyDescent="0.25">
      <c r="A33" s="401" t="s">
        <v>163</v>
      </c>
      <c r="B33" s="402"/>
      <c r="C33" s="402"/>
      <c r="D33" s="402"/>
      <c r="E33" s="402"/>
      <c r="F33" s="402"/>
      <c r="G33" s="402"/>
      <c r="H33" s="402"/>
      <c r="I33" s="403"/>
    </row>
    <row r="34" spans="1:20" x14ac:dyDescent="0.25">
      <c r="A34" s="78" t="s">
        <v>164</v>
      </c>
      <c r="B34" s="428" t="s">
        <v>165</v>
      </c>
      <c r="C34" s="435"/>
      <c r="D34" s="429"/>
      <c r="E34" s="404" t="s">
        <v>147</v>
      </c>
      <c r="F34" s="406"/>
      <c r="G34" s="80" t="s">
        <v>149</v>
      </c>
      <c r="H34" s="81" t="s">
        <v>150</v>
      </c>
      <c r="I34" s="82" t="s">
        <v>151</v>
      </c>
    </row>
    <row r="35" spans="1:20" x14ac:dyDescent="0.25">
      <c r="A35" s="83">
        <v>1</v>
      </c>
      <c r="B35" s="425" t="s">
        <v>166</v>
      </c>
      <c r="C35" s="426"/>
      <c r="D35" s="427"/>
      <c r="E35" s="410" t="s">
        <v>167</v>
      </c>
      <c r="F35" s="411"/>
      <c r="G35" s="115">
        <v>10</v>
      </c>
      <c r="H35" s="113">
        <v>450</v>
      </c>
      <c r="I35" s="90">
        <f>SUM(G35*H35)</f>
        <v>4500</v>
      </c>
    </row>
    <row r="36" spans="1:20" x14ac:dyDescent="0.25">
      <c r="A36" s="83">
        <v>2</v>
      </c>
      <c r="B36" s="395" t="s">
        <v>168</v>
      </c>
      <c r="C36" s="396"/>
      <c r="D36" s="397"/>
      <c r="E36" s="420" t="s">
        <v>167</v>
      </c>
      <c r="F36" s="421"/>
      <c r="G36" s="84"/>
      <c r="H36" s="114">
        <v>350</v>
      </c>
      <c r="I36" s="87">
        <f t="shared" ref="I36:I40" si="1">SUM(G36*H36)</f>
        <v>0</v>
      </c>
    </row>
    <row r="37" spans="1:20" x14ac:dyDescent="0.25">
      <c r="A37" s="83">
        <v>3</v>
      </c>
      <c r="B37" s="395" t="s">
        <v>169</v>
      </c>
      <c r="C37" s="396"/>
      <c r="D37" s="397"/>
      <c r="E37" s="420" t="s">
        <v>167</v>
      </c>
      <c r="F37" s="421"/>
      <c r="G37" s="84"/>
      <c r="H37" s="114">
        <v>300</v>
      </c>
      <c r="I37" s="87">
        <f t="shared" si="1"/>
        <v>0</v>
      </c>
    </row>
    <row r="38" spans="1:20" x14ac:dyDescent="0.25">
      <c r="A38" s="83">
        <v>4</v>
      </c>
      <c r="B38" s="395" t="s">
        <v>170</v>
      </c>
      <c r="C38" s="396"/>
      <c r="D38" s="397"/>
      <c r="E38" s="420" t="s">
        <v>167</v>
      </c>
      <c r="F38" s="421"/>
      <c r="G38" s="84">
        <v>10</v>
      </c>
      <c r="H38" s="114">
        <v>200</v>
      </c>
      <c r="I38" s="87">
        <f t="shared" si="1"/>
        <v>2000</v>
      </c>
    </row>
    <row r="39" spans="1:20" x14ac:dyDescent="0.25">
      <c r="A39" s="83">
        <v>5</v>
      </c>
      <c r="B39" s="395" t="s">
        <v>171</v>
      </c>
      <c r="C39" s="396"/>
      <c r="D39" s="397"/>
      <c r="E39" s="420" t="s">
        <v>167</v>
      </c>
      <c r="F39" s="421"/>
      <c r="G39" s="84"/>
      <c r="H39" s="116">
        <v>200</v>
      </c>
      <c r="I39" s="87">
        <f t="shared" si="1"/>
        <v>0</v>
      </c>
      <c r="T39" s="199"/>
    </row>
    <row r="40" spans="1:20" x14ac:dyDescent="0.25">
      <c r="A40" s="97">
        <v>6</v>
      </c>
      <c r="B40" s="398" t="s">
        <v>394</v>
      </c>
      <c r="C40" s="399"/>
      <c r="D40" s="400"/>
      <c r="E40" s="415" t="s">
        <v>167</v>
      </c>
      <c r="F40" s="416"/>
      <c r="G40" s="198"/>
      <c r="H40" s="197">
        <v>140</v>
      </c>
      <c r="I40" s="196">
        <f t="shared" si="1"/>
        <v>0</v>
      </c>
    </row>
    <row r="41" spans="1:20" x14ac:dyDescent="0.25">
      <c r="A41" s="83"/>
      <c r="B41" s="428" t="s">
        <v>675</v>
      </c>
      <c r="C41" s="435"/>
      <c r="D41" s="435"/>
      <c r="E41" s="435"/>
      <c r="F41" s="435"/>
      <c r="G41" s="435"/>
      <c r="H41" s="429"/>
      <c r="I41" s="87">
        <f>SUM(I35:I40)</f>
        <v>6500</v>
      </c>
    </row>
    <row r="42" spans="1:20" x14ac:dyDescent="0.25">
      <c r="A42" s="83">
        <v>1</v>
      </c>
      <c r="B42" s="425" t="s">
        <v>166</v>
      </c>
      <c r="C42" s="426"/>
      <c r="D42" s="427"/>
      <c r="E42" s="410" t="s">
        <v>167</v>
      </c>
      <c r="F42" s="411"/>
      <c r="G42" s="115"/>
      <c r="H42" s="113">
        <v>675</v>
      </c>
      <c r="I42" s="90">
        <f>SUM(G42*H42)</f>
        <v>0</v>
      </c>
    </row>
    <row r="43" spans="1:20" x14ac:dyDescent="0.25">
      <c r="A43" s="83">
        <v>2</v>
      </c>
      <c r="B43" s="395" t="s">
        <v>168</v>
      </c>
      <c r="C43" s="396"/>
      <c r="D43" s="397"/>
      <c r="E43" s="420" t="s">
        <v>167</v>
      </c>
      <c r="F43" s="421"/>
      <c r="G43" s="84"/>
      <c r="H43" s="114">
        <v>525</v>
      </c>
      <c r="I43" s="87">
        <f t="shared" ref="I43:I47" si="2">SUM(G43*H43)</f>
        <v>0</v>
      </c>
    </row>
    <row r="44" spans="1:20" x14ac:dyDescent="0.25">
      <c r="A44" s="83">
        <v>3</v>
      </c>
      <c r="B44" s="395" t="s">
        <v>169</v>
      </c>
      <c r="C44" s="396"/>
      <c r="D44" s="397"/>
      <c r="E44" s="420" t="s">
        <v>167</v>
      </c>
      <c r="F44" s="421"/>
      <c r="G44" s="84"/>
      <c r="H44" s="114">
        <v>450</v>
      </c>
      <c r="I44" s="87">
        <f t="shared" si="2"/>
        <v>0</v>
      </c>
    </row>
    <row r="45" spans="1:20" x14ac:dyDescent="0.25">
      <c r="A45" s="83">
        <v>4</v>
      </c>
      <c r="B45" s="395" t="s">
        <v>170</v>
      </c>
      <c r="C45" s="396"/>
      <c r="D45" s="397"/>
      <c r="E45" s="420" t="s">
        <v>167</v>
      </c>
      <c r="F45" s="421"/>
      <c r="G45" s="84"/>
      <c r="H45" s="114">
        <v>300</v>
      </c>
      <c r="I45" s="87">
        <f t="shared" si="2"/>
        <v>0</v>
      </c>
    </row>
    <row r="46" spans="1:20" x14ac:dyDescent="0.25">
      <c r="A46" s="83">
        <v>5</v>
      </c>
      <c r="B46" s="395" t="s">
        <v>171</v>
      </c>
      <c r="C46" s="396"/>
      <c r="D46" s="397"/>
      <c r="E46" s="420" t="s">
        <v>167</v>
      </c>
      <c r="F46" s="421"/>
      <c r="G46" s="84"/>
      <c r="H46" s="116">
        <v>300</v>
      </c>
      <c r="I46" s="87">
        <f t="shared" si="2"/>
        <v>0</v>
      </c>
    </row>
    <row r="47" spans="1:20" x14ac:dyDescent="0.25">
      <c r="A47" s="97">
        <v>6</v>
      </c>
      <c r="B47" s="398" t="s">
        <v>394</v>
      </c>
      <c r="C47" s="399"/>
      <c r="D47" s="400"/>
      <c r="E47" s="415" t="s">
        <v>167</v>
      </c>
      <c r="F47" s="416"/>
      <c r="G47" s="198"/>
      <c r="H47" s="197">
        <v>210</v>
      </c>
      <c r="I47" s="196">
        <f t="shared" si="2"/>
        <v>0</v>
      </c>
    </row>
    <row r="48" spans="1:20" x14ac:dyDescent="0.25">
      <c r="A48" s="83"/>
      <c r="B48" s="428" t="s">
        <v>676</v>
      </c>
      <c r="C48" s="435"/>
      <c r="D48" s="435"/>
      <c r="E48" s="435"/>
      <c r="F48" s="435"/>
      <c r="G48" s="435"/>
      <c r="H48" s="429"/>
      <c r="I48" s="87">
        <f>SUM(I42:I47)</f>
        <v>0</v>
      </c>
    </row>
    <row r="49" spans="1:9" x14ac:dyDescent="0.25">
      <c r="A49" s="83">
        <v>1</v>
      </c>
      <c r="B49" s="425" t="s">
        <v>166</v>
      </c>
      <c r="C49" s="426"/>
      <c r="D49" s="427"/>
      <c r="E49" s="410" t="s">
        <v>167</v>
      </c>
      <c r="F49" s="411"/>
      <c r="G49" s="115"/>
      <c r="H49" s="113">
        <v>900</v>
      </c>
      <c r="I49" s="90">
        <f>SUM(G49*H49)</f>
        <v>0</v>
      </c>
    </row>
    <row r="50" spans="1:9" x14ac:dyDescent="0.25">
      <c r="A50" s="83">
        <v>2</v>
      </c>
      <c r="B50" s="395" t="s">
        <v>168</v>
      </c>
      <c r="C50" s="396"/>
      <c r="D50" s="397"/>
      <c r="E50" s="420" t="s">
        <v>167</v>
      </c>
      <c r="F50" s="421"/>
      <c r="G50" s="84"/>
      <c r="H50" s="114">
        <v>700</v>
      </c>
      <c r="I50" s="87">
        <f t="shared" ref="I50:I54" si="3">SUM(G50*H50)</f>
        <v>0</v>
      </c>
    </row>
    <row r="51" spans="1:9" x14ac:dyDescent="0.25">
      <c r="A51" s="83">
        <v>3</v>
      </c>
      <c r="B51" s="395" t="s">
        <v>169</v>
      </c>
      <c r="C51" s="396"/>
      <c r="D51" s="397"/>
      <c r="E51" s="420" t="s">
        <v>167</v>
      </c>
      <c r="F51" s="421"/>
      <c r="G51" s="84"/>
      <c r="H51" s="114">
        <v>600</v>
      </c>
      <c r="I51" s="87">
        <f t="shared" si="3"/>
        <v>0</v>
      </c>
    </row>
    <row r="52" spans="1:9" x14ac:dyDescent="0.25">
      <c r="A52" s="83">
        <v>4</v>
      </c>
      <c r="B52" s="395" t="s">
        <v>170</v>
      </c>
      <c r="C52" s="396"/>
      <c r="D52" s="397"/>
      <c r="E52" s="420" t="s">
        <v>167</v>
      </c>
      <c r="F52" s="421"/>
      <c r="G52" s="84"/>
      <c r="H52" s="114">
        <v>400</v>
      </c>
      <c r="I52" s="87">
        <f t="shared" si="3"/>
        <v>0</v>
      </c>
    </row>
    <row r="53" spans="1:9" x14ac:dyDescent="0.25">
      <c r="A53" s="83">
        <v>5</v>
      </c>
      <c r="B53" s="395" t="s">
        <v>171</v>
      </c>
      <c r="C53" s="396"/>
      <c r="D53" s="397"/>
      <c r="E53" s="420" t="s">
        <v>167</v>
      </c>
      <c r="F53" s="421"/>
      <c r="G53" s="84"/>
      <c r="H53" s="116">
        <v>400</v>
      </c>
      <c r="I53" s="87">
        <f t="shared" si="3"/>
        <v>0</v>
      </c>
    </row>
    <row r="54" spans="1:9" x14ac:dyDescent="0.25">
      <c r="A54" s="97">
        <v>6</v>
      </c>
      <c r="B54" s="398" t="s">
        <v>394</v>
      </c>
      <c r="C54" s="399"/>
      <c r="D54" s="400"/>
      <c r="E54" s="415" t="s">
        <v>167</v>
      </c>
      <c r="F54" s="416"/>
      <c r="G54" s="198"/>
      <c r="H54" s="197">
        <v>280</v>
      </c>
      <c r="I54" s="196">
        <f t="shared" si="3"/>
        <v>0</v>
      </c>
    </row>
    <row r="55" spans="1:9" x14ac:dyDescent="0.25">
      <c r="A55" s="92"/>
      <c r="B55" s="404"/>
      <c r="C55" s="405"/>
      <c r="D55" s="405"/>
      <c r="E55" s="405"/>
      <c r="F55" s="405"/>
      <c r="G55" s="406"/>
      <c r="H55" s="76"/>
      <c r="I55" s="87">
        <f>SUM(I49:I54)</f>
        <v>0</v>
      </c>
    </row>
    <row r="56" spans="1:9" x14ac:dyDescent="0.25">
      <c r="A56" s="422" t="s">
        <v>173</v>
      </c>
      <c r="B56" s="423"/>
      <c r="C56" s="423"/>
      <c r="D56" s="423"/>
      <c r="E56" s="423"/>
      <c r="F56" s="423"/>
      <c r="G56" s="423"/>
      <c r="H56" s="424"/>
      <c r="I56" s="98"/>
    </row>
    <row r="57" spans="1:9" x14ac:dyDescent="0.25">
      <c r="A57" s="401" t="s">
        <v>174</v>
      </c>
      <c r="B57" s="402"/>
      <c r="C57" s="402"/>
      <c r="D57" s="402"/>
      <c r="E57" s="402"/>
      <c r="F57" s="402"/>
      <c r="G57" s="402"/>
      <c r="H57" s="402"/>
      <c r="I57" s="403"/>
    </row>
    <row r="58" spans="1:9" x14ac:dyDescent="0.25">
      <c r="A58" s="78" t="s">
        <v>175</v>
      </c>
      <c r="B58" s="404" t="s">
        <v>176</v>
      </c>
      <c r="C58" s="405"/>
      <c r="D58" s="406"/>
      <c r="E58" s="404" t="s">
        <v>177</v>
      </c>
      <c r="F58" s="406"/>
      <c r="G58" s="94" t="s">
        <v>178</v>
      </c>
      <c r="H58" s="94" t="s">
        <v>150</v>
      </c>
      <c r="I58" s="95" t="s">
        <v>151</v>
      </c>
    </row>
    <row r="59" spans="1:9" x14ac:dyDescent="0.25">
      <c r="A59" s="83">
        <v>1</v>
      </c>
      <c r="B59" s="407" t="s">
        <v>646</v>
      </c>
      <c r="C59" s="408"/>
      <c r="D59" s="409"/>
      <c r="E59" s="420">
        <v>3</v>
      </c>
      <c r="F59" s="421"/>
      <c r="G59" s="153">
        <v>250.8</v>
      </c>
      <c r="H59" s="96">
        <v>5</v>
      </c>
      <c r="I59" s="167">
        <f>H59*G59</f>
        <v>1254</v>
      </c>
    </row>
    <row r="60" spans="1:9" x14ac:dyDescent="0.25">
      <c r="A60" s="97"/>
      <c r="B60" s="412"/>
      <c r="C60" s="413"/>
      <c r="D60" s="414"/>
      <c r="E60" s="415"/>
      <c r="F60" s="416"/>
      <c r="G60" s="84"/>
      <c r="H60" s="96"/>
      <c r="I60" s="167"/>
    </row>
    <row r="61" spans="1:9" x14ac:dyDescent="0.25">
      <c r="A61" s="422" t="s">
        <v>181</v>
      </c>
      <c r="B61" s="423"/>
      <c r="C61" s="423"/>
      <c r="D61" s="423"/>
      <c r="E61" s="423"/>
      <c r="F61" s="423"/>
      <c r="G61" s="423"/>
      <c r="H61" s="424"/>
      <c r="I61" s="98">
        <f>SUM(I59:I60)</f>
        <v>1254</v>
      </c>
    </row>
    <row r="62" spans="1:9" x14ac:dyDescent="0.25">
      <c r="A62" s="524"/>
      <c r="B62" s="432"/>
      <c r="C62" s="432"/>
      <c r="D62" s="432"/>
      <c r="E62" s="432"/>
      <c r="F62" s="101"/>
      <c r="G62" s="102"/>
      <c r="H62" s="102"/>
      <c r="I62" s="103"/>
    </row>
    <row r="63" spans="1:9" x14ac:dyDescent="0.25">
      <c r="A63" s="390"/>
      <c r="B63" s="391"/>
      <c r="C63" s="391"/>
      <c r="D63" s="391"/>
      <c r="E63" s="391"/>
      <c r="F63" s="104"/>
      <c r="G63" s="394" t="s">
        <v>182</v>
      </c>
      <c r="H63" s="391"/>
      <c r="I63" s="105">
        <f>I61+I55+I48+I41+I32+I21</f>
        <v>23937.260000000002</v>
      </c>
    </row>
    <row r="64" spans="1:9" x14ac:dyDescent="0.25">
      <c r="A64" s="390"/>
      <c r="B64" s="391"/>
      <c r="C64" s="391"/>
      <c r="D64" s="391"/>
      <c r="E64" s="391"/>
      <c r="F64" s="58"/>
      <c r="G64" s="106"/>
      <c r="H64" s="107"/>
      <c r="I64" s="108"/>
    </row>
    <row r="65" spans="1:9" ht="15.75" thickBot="1" x14ac:dyDescent="0.3">
      <c r="A65" s="390"/>
      <c r="B65" s="391"/>
      <c r="C65" s="391"/>
      <c r="D65" s="391"/>
      <c r="E65" s="391"/>
      <c r="F65" s="58"/>
      <c r="G65" s="444" t="s">
        <v>183</v>
      </c>
      <c r="H65" s="445"/>
      <c r="I65" s="117">
        <f>I63+I64</f>
        <v>23937.260000000002</v>
      </c>
    </row>
    <row r="66" spans="1:9" ht="16.5" thickTop="1" thickBot="1" x14ac:dyDescent="0.3">
      <c r="A66" s="109"/>
      <c r="B66" s="110"/>
      <c r="C66" s="392"/>
      <c r="D66" s="393"/>
      <c r="E66" s="393"/>
      <c r="F66" s="393"/>
      <c r="G66" s="111"/>
      <c r="H66" s="111"/>
      <c r="I66" s="112"/>
    </row>
    <row r="68" spans="1:9" x14ac:dyDescent="0.25">
      <c r="A68" s="55"/>
      <c r="B68" s="55"/>
    </row>
  </sheetData>
  <mergeCells count="91">
    <mergeCell ref="C66:F66"/>
    <mergeCell ref="B60:D60"/>
    <mergeCell ref="E60:F60"/>
    <mergeCell ref="A61:H61"/>
    <mergeCell ref="A63:B63"/>
    <mergeCell ref="C63:E63"/>
    <mergeCell ref="G63:H63"/>
    <mergeCell ref="A62:E62"/>
    <mergeCell ref="A64:B64"/>
    <mergeCell ref="C64:E64"/>
    <mergeCell ref="A65:B65"/>
    <mergeCell ref="C65:E65"/>
    <mergeCell ref="G65:H65"/>
    <mergeCell ref="B59:D59"/>
    <mergeCell ref="E59:F59"/>
    <mergeCell ref="B52:D52"/>
    <mergeCell ref="E52:F52"/>
    <mergeCell ref="B53:D53"/>
    <mergeCell ref="E53:F53"/>
    <mergeCell ref="B54:D54"/>
    <mergeCell ref="E54:F54"/>
    <mergeCell ref="B55:G55"/>
    <mergeCell ref="A56:H56"/>
    <mergeCell ref="A57:I57"/>
    <mergeCell ref="B58:D58"/>
    <mergeCell ref="E58:F58"/>
    <mergeCell ref="B51:D51"/>
    <mergeCell ref="E51:F51"/>
    <mergeCell ref="B45:D45"/>
    <mergeCell ref="E45:F45"/>
    <mergeCell ref="B46:D46"/>
    <mergeCell ref="E46:F46"/>
    <mergeCell ref="B47:D47"/>
    <mergeCell ref="E47:F47"/>
    <mergeCell ref="B48:H48"/>
    <mergeCell ref="B49:D49"/>
    <mergeCell ref="E49:F49"/>
    <mergeCell ref="B50:D50"/>
    <mergeCell ref="E50:F50"/>
    <mergeCell ref="B44:D44"/>
    <mergeCell ref="E44:F44"/>
    <mergeCell ref="B38:D38"/>
    <mergeCell ref="E38:F38"/>
    <mergeCell ref="B39:D39"/>
    <mergeCell ref="E39:F39"/>
    <mergeCell ref="B40:D40"/>
    <mergeCell ref="E40:F40"/>
    <mergeCell ref="B41:H41"/>
    <mergeCell ref="B42:D42"/>
    <mergeCell ref="E42:F42"/>
    <mergeCell ref="B43:D43"/>
    <mergeCell ref="E43:F43"/>
    <mergeCell ref="B37:D37"/>
    <mergeCell ref="E37:F37"/>
    <mergeCell ref="A30:H30"/>
    <mergeCell ref="A31:H31"/>
    <mergeCell ref="A32:H32"/>
    <mergeCell ref="A33:I33"/>
    <mergeCell ref="B34:D34"/>
    <mergeCell ref="E34:F34"/>
    <mergeCell ref="B29:F29"/>
    <mergeCell ref="B35:D35"/>
    <mergeCell ref="E35:F35"/>
    <mergeCell ref="B36:D36"/>
    <mergeCell ref="E36:F36"/>
    <mergeCell ref="B27:F27"/>
    <mergeCell ref="A16:I16"/>
    <mergeCell ref="A17:I17"/>
    <mergeCell ref="B18:D18"/>
    <mergeCell ref="B19:D19"/>
    <mergeCell ref="B20:D20"/>
    <mergeCell ref="A21:H21"/>
    <mergeCell ref="A22:I22"/>
    <mergeCell ref="B23:F23"/>
    <mergeCell ref="B24:F24"/>
    <mergeCell ref="B25:F25"/>
    <mergeCell ref="B26:F26"/>
    <mergeCell ref="F15:G15"/>
    <mergeCell ref="H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tabColor rgb="FF00B050"/>
  </sheetPr>
  <dimension ref="A1:T68"/>
  <sheetViews>
    <sheetView topLeftCell="A20" workbookViewId="0">
      <selection activeCell="B59" sqref="B59:D59"/>
    </sheetView>
  </sheetViews>
  <sheetFormatPr defaultColWidth="9.140625"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8.140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682</v>
      </c>
      <c r="G9" s="429"/>
      <c r="H9" s="512" t="e">
        <f>#REF!</f>
        <v>#REF!</v>
      </c>
      <c r="I9" s="513"/>
    </row>
    <row r="10" spans="1:13" x14ac:dyDescent="0.25">
      <c r="A10" s="57" t="s">
        <v>130</v>
      </c>
      <c r="B10" s="55"/>
      <c r="F10" s="428" t="s">
        <v>131</v>
      </c>
      <c r="G10" s="429"/>
      <c r="H10" s="514" t="e">
        <f>#REF!</f>
        <v>#REF!</v>
      </c>
      <c r="I10" s="515"/>
    </row>
    <row r="11" spans="1:13" x14ac:dyDescent="0.25">
      <c r="A11" s="57" t="s">
        <v>132</v>
      </c>
      <c r="B11" s="55"/>
      <c r="F11" s="428" t="s">
        <v>133</v>
      </c>
      <c r="G11" s="429"/>
      <c r="H11" s="516" t="e">
        <f>#REF!</f>
        <v>#REF!</v>
      </c>
      <c r="I11" s="515"/>
    </row>
    <row r="12" spans="1:13" x14ac:dyDescent="0.25">
      <c r="A12" s="57" t="s">
        <v>135</v>
      </c>
      <c r="B12" s="55"/>
      <c r="F12" s="428" t="s">
        <v>136</v>
      </c>
      <c r="G12" s="429"/>
      <c r="H12" s="525" t="e">
        <f>#REF!</f>
        <v>#REF!</v>
      </c>
      <c r="I12" s="515"/>
    </row>
    <row r="13" spans="1:13" x14ac:dyDescent="0.25">
      <c r="A13" s="57" t="s">
        <v>137</v>
      </c>
      <c r="B13" s="55"/>
      <c r="F13" s="137" t="s">
        <v>138</v>
      </c>
      <c r="G13" s="138"/>
      <c r="H13" s="519" t="s">
        <v>139</v>
      </c>
      <c r="I13" s="520"/>
    </row>
    <row r="14" spans="1:13" x14ac:dyDescent="0.25">
      <c r="A14" s="57"/>
      <c r="B14" s="55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456</v>
      </c>
      <c r="G15" s="460"/>
      <c r="H15" s="461" t="s">
        <v>385</v>
      </c>
      <c r="I15" s="457"/>
    </row>
    <row r="16" spans="1:13" x14ac:dyDescent="0.25">
      <c r="A16" s="434" t="s">
        <v>692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/>
    </row>
    <row r="20" spans="1:11" x14ac:dyDescent="0.25">
      <c r="A20" s="72"/>
      <c r="B20" s="415"/>
      <c r="C20" s="433"/>
      <c r="D20" s="416"/>
      <c r="E20" s="73"/>
      <c r="F20" s="58"/>
      <c r="G20" s="75"/>
      <c r="H20" s="76"/>
      <c r="I20" s="77"/>
    </row>
    <row r="21" spans="1:11" x14ac:dyDescent="0.25">
      <c r="A21" s="422" t="s">
        <v>152</v>
      </c>
      <c r="B21" s="423"/>
      <c r="C21" s="423"/>
      <c r="D21" s="423"/>
      <c r="E21" s="423"/>
      <c r="F21" s="423"/>
      <c r="G21" s="423"/>
      <c r="H21" s="424"/>
      <c r="I21" s="71"/>
    </row>
    <row r="22" spans="1:11" x14ac:dyDescent="0.25">
      <c r="A22" s="401" t="s">
        <v>153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25">
      <c r="A23" s="78" t="s">
        <v>154</v>
      </c>
      <c r="B23" s="404" t="s">
        <v>228</v>
      </c>
      <c r="C23" s="405"/>
      <c r="D23" s="405"/>
      <c r="E23" s="405"/>
      <c r="F23" s="406"/>
      <c r="G23" s="136" t="s">
        <v>149</v>
      </c>
      <c r="H23" s="94" t="s">
        <v>150</v>
      </c>
      <c r="I23" s="95" t="s">
        <v>151</v>
      </c>
      <c r="K23" s="100"/>
    </row>
    <row r="24" spans="1:11" x14ac:dyDescent="0.25">
      <c r="A24" s="193">
        <v>1</v>
      </c>
      <c r="B24" s="507" t="s">
        <v>693</v>
      </c>
      <c r="C24" s="508"/>
      <c r="D24" s="508"/>
      <c r="E24" s="508"/>
      <c r="F24" s="509"/>
      <c r="G24" s="195">
        <v>1</v>
      </c>
      <c r="H24" s="194">
        <v>83.48</v>
      </c>
      <c r="I24" s="87">
        <f>H24*G24</f>
        <v>83.48</v>
      </c>
    </row>
    <row r="25" spans="1:11" x14ac:dyDescent="0.25">
      <c r="A25" s="83">
        <v>2</v>
      </c>
      <c r="B25" s="504" t="s">
        <v>694</v>
      </c>
      <c r="C25" s="505"/>
      <c r="D25" s="505"/>
      <c r="E25" s="505"/>
      <c r="F25" s="506"/>
      <c r="G25" s="195">
        <v>1</v>
      </c>
      <c r="H25" s="194">
        <v>1730</v>
      </c>
      <c r="I25" s="87">
        <f>H25*G25</f>
        <v>1730</v>
      </c>
    </row>
    <row r="26" spans="1:11" x14ac:dyDescent="0.25">
      <c r="A26" s="83"/>
      <c r="B26" s="504"/>
      <c r="C26" s="505"/>
      <c r="D26" s="505"/>
      <c r="E26" s="505"/>
      <c r="F26" s="506"/>
      <c r="G26" s="195"/>
      <c r="H26" s="194"/>
      <c r="I26" s="87"/>
    </row>
    <row r="27" spans="1:11" x14ac:dyDescent="0.25">
      <c r="A27" s="83"/>
      <c r="B27" s="504"/>
      <c r="C27" s="505"/>
      <c r="D27" s="505"/>
      <c r="E27" s="505"/>
      <c r="F27" s="506"/>
      <c r="G27" s="195"/>
      <c r="H27" s="194"/>
      <c r="I27" s="87"/>
    </row>
    <row r="28" spans="1:11" x14ac:dyDescent="0.25">
      <c r="A28" s="83"/>
      <c r="B28" s="504"/>
      <c r="C28" s="505"/>
      <c r="D28" s="505"/>
      <c r="E28" s="505"/>
      <c r="F28" s="506"/>
      <c r="G28" s="195"/>
      <c r="H28" s="194"/>
      <c r="I28" s="87"/>
    </row>
    <row r="29" spans="1:11" x14ac:dyDescent="0.25">
      <c r="A29" s="83"/>
      <c r="B29" s="458"/>
      <c r="C29" s="459"/>
      <c r="D29" s="459"/>
      <c r="E29" s="459"/>
      <c r="F29" s="459"/>
      <c r="G29" s="146"/>
      <c r="H29" s="147"/>
      <c r="I29" s="87"/>
    </row>
    <row r="30" spans="1:11" x14ac:dyDescent="0.25">
      <c r="A30" s="455" t="s">
        <v>229</v>
      </c>
      <c r="B30" s="423"/>
      <c r="C30" s="423"/>
      <c r="D30" s="423"/>
      <c r="E30" s="423"/>
      <c r="F30" s="423"/>
      <c r="G30" s="423"/>
      <c r="H30" s="424"/>
      <c r="I30" s="141">
        <f>SUM(I24:I29)</f>
        <v>1813.48</v>
      </c>
    </row>
    <row r="31" spans="1:11" x14ac:dyDescent="0.25">
      <c r="A31" s="422" t="s">
        <v>230</v>
      </c>
      <c r="B31" s="423"/>
      <c r="C31" s="423"/>
      <c r="D31" s="423"/>
      <c r="E31" s="423"/>
      <c r="F31" s="423"/>
      <c r="G31" s="423"/>
      <c r="H31" s="424"/>
      <c r="I31" s="142">
        <f>ROUND((I30*0.15),2)</f>
        <v>272.02</v>
      </c>
    </row>
    <row r="32" spans="1:11" x14ac:dyDescent="0.25">
      <c r="A32" s="422" t="s">
        <v>231</v>
      </c>
      <c r="B32" s="423"/>
      <c r="C32" s="423"/>
      <c r="D32" s="423"/>
      <c r="E32" s="423"/>
      <c r="F32" s="423"/>
      <c r="G32" s="423"/>
      <c r="H32" s="424"/>
      <c r="I32" s="130">
        <f>I30+I31</f>
        <v>2085.5</v>
      </c>
    </row>
    <row r="33" spans="1:20" x14ac:dyDescent="0.25">
      <c r="A33" s="401" t="s">
        <v>163</v>
      </c>
      <c r="B33" s="402"/>
      <c r="C33" s="402"/>
      <c r="D33" s="402"/>
      <c r="E33" s="402"/>
      <c r="F33" s="402"/>
      <c r="G33" s="402"/>
      <c r="H33" s="402"/>
      <c r="I33" s="403"/>
    </row>
    <row r="34" spans="1:20" x14ac:dyDescent="0.25">
      <c r="A34" s="78" t="s">
        <v>164</v>
      </c>
      <c r="B34" s="428" t="s">
        <v>165</v>
      </c>
      <c r="C34" s="435"/>
      <c r="D34" s="429"/>
      <c r="E34" s="404" t="s">
        <v>147</v>
      </c>
      <c r="F34" s="406"/>
      <c r="G34" s="80" t="s">
        <v>149</v>
      </c>
      <c r="H34" s="81" t="s">
        <v>150</v>
      </c>
      <c r="I34" s="82" t="s">
        <v>151</v>
      </c>
    </row>
    <row r="35" spans="1:20" x14ac:dyDescent="0.25">
      <c r="A35" s="83">
        <v>1</v>
      </c>
      <c r="B35" s="425" t="s">
        <v>166</v>
      </c>
      <c r="C35" s="426"/>
      <c r="D35" s="427"/>
      <c r="E35" s="410" t="s">
        <v>167</v>
      </c>
      <c r="F35" s="411"/>
      <c r="G35" s="115"/>
      <c r="H35" s="113">
        <v>450</v>
      </c>
      <c r="I35" s="90">
        <f>SUM(G35*H35)</f>
        <v>0</v>
      </c>
    </row>
    <row r="36" spans="1:20" x14ac:dyDescent="0.25">
      <c r="A36" s="83">
        <v>2</v>
      </c>
      <c r="B36" s="395" t="s">
        <v>168</v>
      </c>
      <c r="C36" s="396"/>
      <c r="D36" s="397"/>
      <c r="E36" s="420" t="s">
        <v>167</v>
      </c>
      <c r="F36" s="421"/>
      <c r="G36" s="84"/>
      <c r="H36" s="114">
        <v>350</v>
      </c>
      <c r="I36" s="87">
        <f t="shared" ref="I36:I40" si="0">SUM(G36*H36)</f>
        <v>0</v>
      </c>
    </row>
    <row r="37" spans="1:20" x14ac:dyDescent="0.25">
      <c r="A37" s="83">
        <v>3</v>
      </c>
      <c r="B37" s="395" t="s">
        <v>169</v>
      </c>
      <c r="C37" s="396"/>
      <c r="D37" s="397"/>
      <c r="E37" s="420" t="s">
        <v>167</v>
      </c>
      <c r="F37" s="421"/>
      <c r="G37" s="84">
        <v>5</v>
      </c>
      <c r="H37" s="114">
        <v>300</v>
      </c>
      <c r="I37" s="87">
        <f t="shared" si="0"/>
        <v>1500</v>
      </c>
    </row>
    <row r="38" spans="1:20" x14ac:dyDescent="0.25">
      <c r="A38" s="83">
        <v>4</v>
      </c>
      <c r="B38" s="395" t="s">
        <v>170</v>
      </c>
      <c r="C38" s="396"/>
      <c r="D38" s="397"/>
      <c r="E38" s="420" t="s">
        <v>167</v>
      </c>
      <c r="F38" s="421"/>
      <c r="G38" s="84">
        <v>5</v>
      </c>
      <c r="H38" s="114">
        <v>200</v>
      </c>
      <c r="I38" s="87">
        <f t="shared" si="0"/>
        <v>1000</v>
      </c>
    </row>
    <row r="39" spans="1:20" x14ac:dyDescent="0.25">
      <c r="A39" s="83">
        <v>5</v>
      </c>
      <c r="B39" s="395" t="s">
        <v>171</v>
      </c>
      <c r="C39" s="396"/>
      <c r="D39" s="397"/>
      <c r="E39" s="420" t="s">
        <v>167</v>
      </c>
      <c r="F39" s="421"/>
      <c r="G39" s="84"/>
      <c r="H39" s="116">
        <v>200</v>
      </c>
      <c r="I39" s="87">
        <f t="shared" si="0"/>
        <v>0</v>
      </c>
      <c r="T39" s="199"/>
    </row>
    <row r="40" spans="1:20" x14ac:dyDescent="0.25">
      <c r="A40" s="97">
        <v>6</v>
      </c>
      <c r="B40" s="398" t="s">
        <v>394</v>
      </c>
      <c r="C40" s="399"/>
      <c r="D40" s="400"/>
      <c r="E40" s="415" t="s">
        <v>167</v>
      </c>
      <c r="F40" s="416"/>
      <c r="G40" s="198"/>
      <c r="H40" s="197">
        <v>140</v>
      </c>
      <c r="I40" s="196">
        <f t="shared" si="0"/>
        <v>0</v>
      </c>
    </row>
    <row r="41" spans="1:20" x14ac:dyDescent="0.25">
      <c r="A41" s="83"/>
      <c r="B41" s="428" t="s">
        <v>675</v>
      </c>
      <c r="C41" s="435"/>
      <c r="D41" s="435"/>
      <c r="E41" s="435"/>
      <c r="F41" s="435"/>
      <c r="G41" s="435"/>
      <c r="H41" s="429"/>
      <c r="I41" s="87">
        <f>SUM(I35:I40)</f>
        <v>2500</v>
      </c>
    </row>
    <row r="42" spans="1:20" x14ac:dyDescent="0.25">
      <c r="A42" s="83">
        <v>1</v>
      </c>
      <c r="B42" s="425" t="s">
        <v>166</v>
      </c>
      <c r="C42" s="426"/>
      <c r="D42" s="427"/>
      <c r="E42" s="410" t="s">
        <v>167</v>
      </c>
      <c r="F42" s="411"/>
      <c r="G42" s="115"/>
      <c r="H42" s="113">
        <v>675</v>
      </c>
      <c r="I42" s="90">
        <f>SUM(G42*H42)</f>
        <v>0</v>
      </c>
    </row>
    <row r="43" spans="1:20" x14ac:dyDescent="0.25">
      <c r="A43" s="83">
        <v>2</v>
      </c>
      <c r="B43" s="395" t="s">
        <v>168</v>
      </c>
      <c r="C43" s="396"/>
      <c r="D43" s="397"/>
      <c r="E43" s="420" t="s">
        <v>167</v>
      </c>
      <c r="F43" s="421"/>
      <c r="G43" s="84"/>
      <c r="H43" s="114">
        <v>525</v>
      </c>
      <c r="I43" s="87">
        <f t="shared" ref="I43:I47" si="1">SUM(G43*H43)</f>
        <v>0</v>
      </c>
    </row>
    <row r="44" spans="1:20" x14ac:dyDescent="0.25">
      <c r="A44" s="83">
        <v>3</v>
      </c>
      <c r="B44" s="395" t="s">
        <v>169</v>
      </c>
      <c r="C44" s="396"/>
      <c r="D44" s="397"/>
      <c r="E44" s="420" t="s">
        <v>167</v>
      </c>
      <c r="F44" s="421"/>
      <c r="G44" s="84"/>
      <c r="H44" s="114">
        <v>450</v>
      </c>
      <c r="I44" s="87">
        <f t="shared" si="1"/>
        <v>0</v>
      </c>
    </row>
    <row r="45" spans="1:20" x14ac:dyDescent="0.25">
      <c r="A45" s="83">
        <v>4</v>
      </c>
      <c r="B45" s="395" t="s">
        <v>170</v>
      </c>
      <c r="C45" s="396"/>
      <c r="D45" s="397"/>
      <c r="E45" s="420" t="s">
        <v>167</v>
      </c>
      <c r="F45" s="421"/>
      <c r="G45" s="84"/>
      <c r="H45" s="114">
        <v>300</v>
      </c>
      <c r="I45" s="87">
        <f t="shared" si="1"/>
        <v>0</v>
      </c>
    </row>
    <row r="46" spans="1:20" x14ac:dyDescent="0.25">
      <c r="A46" s="83">
        <v>5</v>
      </c>
      <c r="B46" s="395" t="s">
        <v>171</v>
      </c>
      <c r="C46" s="396"/>
      <c r="D46" s="397"/>
      <c r="E46" s="420" t="s">
        <v>167</v>
      </c>
      <c r="F46" s="421"/>
      <c r="G46" s="84"/>
      <c r="H46" s="116">
        <v>300</v>
      </c>
      <c r="I46" s="87">
        <f t="shared" si="1"/>
        <v>0</v>
      </c>
    </row>
    <row r="47" spans="1:20" x14ac:dyDescent="0.25">
      <c r="A47" s="97">
        <v>6</v>
      </c>
      <c r="B47" s="398" t="s">
        <v>394</v>
      </c>
      <c r="C47" s="399"/>
      <c r="D47" s="400"/>
      <c r="E47" s="415" t="s">
        <v>167</v>
      </c>
      <c r="F47" s="416"/>
      <c r="G47" s="198"/>
      <c r="H47" s="197">
        <v>210</v>
      </c>
      <c r="I47" s="196">
        <f t="shared" si="1"/>
        <v>0</v>
      </c>
    </row>
    <row r="48" spans="1:20" x14ac:dyDescent="0.25">
      <c r="A48" s="83"/>
      <c r="B48" s="428" t="s">
        <v>676</v>
      </c>
      <c r="C48" s="435"/>
      <c r="D48" s="435"/>
      <c r="E48" s="435"/>
      <c r="F48" s="435"/>
      <c r="G48" s="435"/>
      <c r="H48" s="429"/>
      <c r="I48" s="87">
        <f>SUM(I42:I47)</f>
        <v>0</v>
      </c>
    </row>
    <row r="49" spans="1:9" x14ac:dyDescent="0.25">
      <c r="A49" s="83">
        <v>1</v>
      </c>
      <c r="B49" s="425" t="s">
        <v>166</v>
      </c>
      <c r="C49" s="426"/>
      <c r="D49" s="427"/>
      <c r="E49" s="410" t="s">
        <v>167</v>
      </c>
      <c r="F49" s="411"/>
      <c r="G49" s="115"/>
      <c r="H49" s="113">
        <v>900</v>
      </c>
      <c r="I49" s="90">
        <f>SUM(G49*H49)</f>
        <v>0</v>
      </c>
    </row>
    <row r="50" spans="1:9" x14ac:dyDescent="0.25">
      <c r="A50" s="83">
        <v>2</v>
      </c>
      <c r="B50" s="395" t="s">
        <v>168</v>
      </c>
      <c r="C50" s="396"/>
      <c r="D50" s="397"/>
      <c r="E50" s="420" t="s">
        <v>167</v>
      </c>
      <c r="F50" s="421"/>
      <c r="G50" s="84"/>
      <c r="H50" s="114">
        <v>700</v>
      </c>
      <c r="I50" s="87">
        <f t="shared" ref="I50:I54" si="2">SUM(G50*H50)</f>
        <v>0</v>
      </c>
    </row>
    <row r="51" spans="1:9" x14ac:dyDescent="0.25">
      <c r="A51" s="83">
        <v>3</v>
      </c>
      <c r="B51" s="395" t="s">
        <v>169</v>
      </c>
      <c r="C51" s="396"/>
      <c r="D51" s="397"/>
      <c r="E51" s="420" t="s">
        <v>167</v>
      </c>
      <c r="F51" s="421"/>
      <c r="G51" s="84"/>
      <c r="H51" s="114">
        <v>600</v>
      </c>
      <c r="I51" s="87">
        <f t="shared" si="2"/>
        <v>0</v>
      </c>
    </row>
    <row r="52" spans="1:9" x14ac:dyDescent="0.25">
      <c r="A52" s="83">
        <v>4</v>
      </c>
      <c r="B52" s="395" t="s">
        <v>170</v>
      </c>
      <c r="C52" s="396"/>
      <c r="D52" s="397"/>
      <c r="E52" s="420" t="s">
        <v>167</v>
      </c>
      <c r="F52" s="421"/>
      <c r="G52" s="84"/>
      <c r="H52" s="114">
        <v>400</v>
      </c>
      <c r="I52" s="87">
        <f t="shared" si="2"/>
        <v>0</v>
      </c>
    </row>
    <row r="53" spans="1:9" x14ac:dyDescent="0.25">
      <c r="A53" s="83">
        <v>5</v>
      </c>
      <c r="B53" s="395" t="s">
        <v>171</v>
      </c>
      <c r="C53" s="396"/>
      <c r="D53" s="397"/>
      <c r="E53" s="420" t="s">
        <v>167</v>
      </c>
      <c r="F53" s="421"/>
      <c r="G53" s="84"/>
      <c r="H53" s="116">
        <v>400</v>
      </c>
      <c r="I53" s="87">
        <f t="shared" si="2"/>
        <v>0</v>
      </c>
    </row>
    <row r="54" spans="1:9" x14ac:dyDescent="0.25">
      <c r="A54" s="97">
        <v>6</v>
      </c>
      <c r="B54" s="398" t="s">
        <v>394</v>
      </c>
      <c r="C54" s="399"/>
      <c r="D54" s="400"/>
      <c r="E54" s="415" t="s">
        <v>167</v>
      </c>
      <c r="F54" s="416"/>
      <c r="G54" s="198"/>
      <c r="H54" s="197">
        <v>280</v>
      </c>
      <c r="I54" s="196">
        <f t="shared" si="2"/>
        <v>0</v>
      </c>
    </row>
    <row r="55" spans="1:9" x14ac:dyDescent="0.25">
      <c r="A55" s="92"/>
      <c r="B55" s="404"/>
      <c r="C55" s="405"/>
      <c r="D55" s="405"/>
      <c r="E55" s="405"/>
      <c r="F55" s="405"/>
      <c r="G55" s="406"/>
      <c r="H55" s="76"/>
      <c r="I55" s="87">
        <f>SUM(I49:I54)</f>
        <v>0</v>
      </c>
    </row>
    <row r="56" spans="1:9" x14ac:dyDescent="0.25">
      <c r="A56" s="422" t="s">
        <v>173</v>
      </c>
      <c r="B56" s="423"/>
      <c r="C56" s="423"/>
      <c r="D56" s="423"/>
      <c r="E56" s="423"/>
      <c r="F56" s="423"/>
      <c r="G56" s="423"/>
      <c r="H56" s="424"/>
      <c r="I56" s="98"/>
    </row>
    <row r="57" spans="1:9" x14ac:dyDescent="0.25">
      <c r="A57" s="401" t="s">
        <v>174</v>
      </c>
      <c r="B57" s="402"/>
      <c r="C57" s="402"/>
      <c r="D57" s="402"/>
      <c r="E57" s="402"/>
      <c r="F57" s="402"/>
      <c r="G57" s="402"/>
      <c r="H57" s="402"/>
      <c r="I57" s="403"/>
    </row>
    <row r="58" spans="1:9" x14ac:dyDescent="0.25">
      <c r="A58" s="78" t="s">
        <v>175</v>
      </c>
      <c r="B58" s="404" t="s">
        <v>176</v>
      </c>
      <c r="C58" s="405"/>
      <c r="D58" s="406"/>
      <c r="E58" s="404" t="s">
        <v>177</v>
      </c>
      <c r="F58" s="406"/>
      <c r="G58" s="94" t="s">
        <v>178</v>
      </c>
      <c r="H58" s="94" t="s">
        <v>150</v>
      </c>
      <c r="I58" s="95" t="s">
        <v>151</v>
      </c>
    </row>
    <row r="59" spans="1:9" x14ac:dyDescent="0.25">
      <c r="A59" s="83">
        <v>1</v>
      </c>
      <c r="B59" s="407" t="s">
        <v>695</v>
      </c>
      <c r="C59" s="408"/>
      <c r="D59" s="409"/>
      <c r="E59" s="420">
        <v>3</v>
      </c>
      <c r="F59" s="421"/>
      <c r="G59" s="153">
        <v>169.8</v>
      </c>
      <c r="H59" s="96">
        <v>5</v>
      </c>
      <c r="I59" s="167">
        <f>H59*G59</f>
        <v>849</v>
      </c>
    </row>
    <row r="60" spans="1:9" x14ac:dyDescent="0.25">
      <c r="A60" s="97"/>
      <c r="B60" s="412"/>
      <c r="C60" s="413"/>
      <c r="D60" s="414"/>
      <c r="E60" s="415"/>
      <c r="F60" s="416"/>
      <c r="G60" s="84"/>
      <c r="H60" s="96"/>
      <c r="I60" s="167"/>
    </row>
    <row r="61" spans="1:9" x14ac:dyDescent="0.25">
      <c r="A61" s="422" t="s">
        <v>181</v>
      </c>
      <c r="B61" s="423"/>
      <c r="C61" s="423"/>
      <c r="D61" s="423"/>
      <c r="E61" s="423"/>
      <c r="F61" s="423"/>
      <c r="G61" s="423"/>
      <c r="H61" s="424"/>
      <c r="I61" s="98">
        <f>SUM(I59:I60)</f>
        <v>849</v>
      </c>
    </row>
    <row r="62" spans="1:9" x14ac:dyDescent="0.25">
      <c r="A62" s="524"/>
      <c r="B62" s="432"/>
      <c r="C62" s="432"/>
      <c r="D62" s="432"/>
      <c r="E62" s="432"/>
      <c r="F62" s="101"/>
      <c r="G62" s="102"/>
      <c r="H62" s="102"/>
      <c r="I62" s="103"/>
    </row>
    <row r="63" spans="1:9" x14ac:dyDescent="0.25">
      <c r="A63" s="390"/>
      <c r="B63" s="391"/>
      <c r="C63" s="391"/>
      <c r="D63" s="391"/>
      <c r="E63" s="391"/>
      <c r="F63" s="104"/>
      <c r="G63" s="394" t="s">
        <v>182</v>
      </c>
      <c r="H63" s="391"/>
      <c r="I63" s="105">
        <f>I61+I55+I48+I41+I32+I21</f>
        <v>5434.5</v>
      </c>
    </row>
    <row r="64" spans="1:9" x14ac:dyDescent="0.25">
      <c r="A64" s="390"/>
      <c r="B64" s="391"/>
      <c r="C64" s="391"/>
      <c r="D64" s="391"/>
      <c r="E64" s="391"/>
      <c r="F64" s="58"/>
      <c r="G64" s="106"/>
      <c r="H64" s="107"/>
      <c r="I64" s="108"/>
    </row>
    <row r="65" spans="1:9" ht="15.75" thickBot="1" x14ac:dyDescent="0.3">
      <c r="A65" s="390"/>
      <c r="B65" s="391"/>
      <c r="C65" s="391"/>
      <c r="D65" s="391"/>
      <c r="E65" s="391"/>
      <c r="F65" s="58"/>
      <c r="G65" s="444" t="s">
        <v>183</v>
      </c>
      <c r="H65" s="445"/>
      <c r="I65" s="117">
        <f>I63+I64</f>
        <v>5434.5</v>
      </c>
    </row>
    <row r="66" spans="1:9" ht="16.5" thickTop="1" thickBot="1" x14ac:dyDescent="0.3">
      <c r="A66" s="109"/>
      <c r="B66" s="110"/>
      <c r="C66" s="392"/>
      <c r="D66" s="393"/>
      <c r="E66" s="393"/>
      <c r="F66" s="393"/>
      <c r="G66" s="111"/>
      <c r="H66" s="111"/>
      <c r="I66" s="112"/>
    </row>
    <row r="68" spans="1:9" x14ac:dyDescent="0.25">
      <c r="A68" s="55"/>
      <c r="B68" s="55"/>
    </row>
  </sheetData>
  <mergeCells count="92"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4:D34"/>
    <mergeCell ref="E34:F34"/>
    <mergeCell ref="A22:I22"/>
    <mergeCell ref="B23:F23"/>
    <mergeCell ref="B24:F24"/>
    <mergeCell ref="B25:F25"/>
    <mergeCell ref="B26:F26"/>
    <mergeCell ref="B27:F27"/>
    <mergeCell ref="B29:F29"/>
    <mergeCell ref="A30:H30"/>
    <mergeCell ref="A31:H31"/>
    <mergeCell ref="A32:H32"/>
    <mergeCell ref="A33:I33"/>
    <mergeCell ref="B28:F28"/>
    <mergeCell ref="B35:D35"/>
    <mergeCell ref="E35:F35"/>
    <mergeCell ref="B36:D36"/>
    <mergeCell ref="E36:F36"/>
    <mergeCell ref="B37:D37"/>
    <mergeCell ref="E37:F37"/>
    <mergeCell ref="B44:D44"/>
    <mergeCell ref="E44:F44"/>
    <mergeCell ref="B38:D38"/>
    <mergeCell ref="E38:F38"/>
    <mergeCell ref="B39:D39"/>
    <mergeCell ref="E39:F39"/>
    <mergeCell ref="B40:D40"/>
    <mergeCell ref="E40:F40"/>
    <mergeCell ref="B41:H41"/>
    <mergeCell ref="B42:D42"/>
    <mergeCell ref="E42:F42"/>
    <mergeCell ref="B43:D43"/>
    <mergeCell ref="E43:F43"/>
    <mergeCell ref="B51:D51"/>
    <mergeCell ref="E51:F51"/>
    <mergeCell ref="B45:D45"/>
    <mergeCell ref="E45:F45"/>
    <mergeCell ref="B46:D46"/>
    <mergeCell ref="E46:F46"/>
    <mergeCell ref="B47:D47"/>
    <mergeCell ref="E47:F47"/>
    <mergeCell ref="B48:H48"/>
    <mergeCell ref="B49:D49"/>
    <mergeCell ref="E49:F49"/>
    <mergeCell ref="B50:D50"/>
    <mergeCell ref="E50:F50"/>
    <mergeCell ref="G65:H65"/>
    <mergeCell ref="C66:F66"/>
    <mergeCell ref="B60:D60"/>
    <mergeCell ref="E60:F60"/>
    <mergeCell ref="A61:H61"/>
    <mergeCell ref="A62:E62"/>
    <mergeCell ref="A63:B63"/>
    <mergeCell ref="C63:E63"/>
    <mergeCell ref="G63:H63"/>
    <mergeCell ref="A64:B64"/>
    <mergeCell ref="C64:E64"/>
    <mergeCell ref="A65:B65"/>
    <mergeCell ref="C65:E65"/>
    <mergeCell ref="B59:D59"/>
    <mergeCell ref="E59:F59"/>
    <mergeCell ref="B52:D52"/>
    <mergeCell ref="E52:F52"/>
    <mergeCell ref="B53:D53"/>
    <mergeCell ref="E53:F53"/>
    <mergeCell ref="B55:G55"/>
    <mergeCell ref="A56:H56"/>
    <mergeCell ref="A57:I57"/>
    <mergeCell ref="B58:D58"/>
    <mergeCell ref="E58:F58"/>
    <mergeCell ref="B54:D54"/>
    <mergeCell ref="E54:F5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tabColor rgb="FF00B050"/>
  </sheetPr>
  <dimension ref="A1:T68"/>
  <sheetViews>
    <sheetView topLeftCell="A4" workbookViewId="0">
      <selection activeCell="B59" sqref="B59:D59"/>
    </sheetView>
  </sheetViews>
  <sheetFormatPr defaultColWidth="9.140625"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8.140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682</v>
      </c>
      <c r="G9" s="429"/>
      <c r="H9" s="512" t="e">
        <f>#REF!</f>
        <v>#REF!</v>
      </c>
      <c r="I9" s="513"/>
    </row>
    <row r="10" spans="1:13" x14ac:dyDescent="0.25">
      <c r="A10" s="57" t="s">
        <v>130</v>
      </c>
      <c r="B10" s="55"/>
      <c r="F10" s="428" t="s">
        <v>131</v>
      </c>
      <c r="G10" s="429"/>
      <c r="H10" s="514" t="e">
        <f>#REF!</f>
        <v>#REF!</v>
      </c>
      <c r="I10" s="515"/>
    </row>
    <row r="11" spans="1:13" x14ac:dyDescent="0.25">
      <c r="A11" s="57" t="s">
        <v>132</v>
      </c>
      <c r="B11" s="55"/>
      <c r="F11" s="428" t="s">
        <v>133</v>
      </c>
      <c r="G11" s="429"/>
      <c r="H11" s="516" t="e">
        <f>#REF!</f>
        <v>#REF!</v>
      </c>
      <c r="I11" s="515"/>
    </row>
    <row r="12" spans="1:13" x14ac:dyDescent="0.25">
      <c r="A12" s="57" t="s">
        <v>135</v>
      </c>
      <c r="B12" s="55"/>
      <c r="F12" s="428" t="s">
        <v>136</v>
      </c>
      <c r="G12" s="429"/>
      <c r="H12" s="525" t="e">
        <f>#REF!</f>
        <v>#REF!</v>
      </c>
      <c r="I12" s="515"/>
    </row>
    <row r="13" spans="1:13" x14ac:dyDescent="0.25">
      <c r="A13" s="57" t="s">
        <v>137</v>
      </c>
      <c r="B13" s="55"/>
      <c r="F13" s="137" t="s">
        <v>138</v>
      </c>
      <c r="G13" s="138"/>
      <c r="H13" s="519" t="s">
        <v>139</v>
      </c>
      <c r="I13" s="520"/>
    </row>
    <row r="14" spans="1:13" x14ac:dyDescent="0.25">
      <c r="A14" s="57"/>
      <c r="B14" s="55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456</v>
      </c>
      <c r="G15" s="460"/>
      <c r="H15" s="461" t="s">
        <v>405</v>
      </c>
      <c r="I15" s="457"/>
    </row>
    <row r="16" spans="1:13" x14ac:dyDescent="0.25">
      <c r="A16" s="434" t="s">
        <v>696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/>
    </row>
    <row r="20" spans="1:11" x14ac:dyDescent="0.25">
      <c r="A20" s="72"/>
      <c r="B20" s="415"/>
      <c r="C20" s="433"/>
      <c r="D20" s="416"/>
      <c r="E20" s="73"/>
      <c r="F20" s="58"/>
      <c r="G20" s="75"/>
      <c r="H20" s="76"/>
      <c r="I20" s="77"/>
    </row>
    <row r="21" spans="1:11" x14ac:dyDescent="0.25">
      <c r="A21" s="422" t="s">
        <v>152</v>
      </c>
      <c r="B21" s="423"/>
      <c r="C21" s="423"/>
      <c r="D21" s="423"/>
      <c r="E21" s="423"/>
      <c r="F21" s="423"/>
      <c r="G21" s="423"/>
      <c r="H21" s="424"/>
      <c r="I21" s="71"/>
    </row>
    <row r="22" spans="1:11" x14ac:dyDescent="0.25">
      <c r="A22" s="401" t="s">
        <v>153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25">
      <c r="A23" s="78" t="s">
        <v>154</v>
      </c>
      <c r="B23" s="404" t="s">
        <v>228</v>
      </c>
      <c r="C23" s="405"/>
      <c r="D23" s="405"/>
      <c r="E23" s="405"/>
      <c r="F23" s="406"/>
      <c r="G23" s="136" t="s">
        <v>149</v>
      </c>
      <c r="H23" s="94" t="s">
        <v>150</v>
      </c>
      <c r="I23" s="95" t="s">
        <v>151</v>
      </c>
      <c r="K23" s="100"/>
    </row>
    <row r="24" spans="1:11" x14ac:dyDescent="0.25">
      <c r="A24" s="193"/>
      <c r="B24" s="507"/>
      <c r="C24" s="508"/>
      <c r="D24" s="508"/>
      <c r="E24" s="508"/>
      <c r="F24" s="509"/>
      <c r="G24" s="195"/>
      <c r="H24" s="194"/>
      <c r="I24" s="87"/>
    </row>
    <row r="25" spans="1:11" x14ac:dyDescent="0.25">
      <c r="A25" s="83"/>
      <c r="B25" s="504"/>
      <c r="C25" s="505"/>
      <c r="D25" s="505"/>
      <c r="E25" s="505"/>
      <c r="F25" s="506"/>
      <c r="G25" s="195"/>
      <c r="H25" s="194"/>
      <c r="I25" s="87"/>
    </row>
    <row r="26" spans="1:11" x14ac:dyDescent="0.25">
      <c r="A26" s="83"/>
      <c r="B26" s="504"/>
      <c r="C26" s="505"/>
      <c r="D26" s="505"/>
      <c r="E26" s="505"/>
      <c r="F26" s="506"/>
      <c r="G26" s="195"/>
      <c r="H26" s="194"/>
      <c r="I26" s="87"/>
    </row>
    <row r="27" spans="1:11" x14ac:dyDescent="0.25">
      <c r="A27" s="83"/>
      <c r="B27" s="504"/>
      <c r="C27" s="505"/>
      <c r="D27" s="505"/>
      <c r="E27" s="505"/>
      <c r="F27" s="506"/>
      <c r="G27" s="195"/>
      <c r="H27" s="194"/>
      <c r="I27" s="87"/>
    </row>
    <row r="28" spans="1:11" x14ac:dyDescent="0.25">
      <c r="A28" s="83"/>
      <c r="B28" s="504"/>
      <c r="C28" s="505"/>
      <c r="D28" s="505"/>
      <c r="E28" s="505"/>
      <c r="F28" s="506"/>
      <c r="G28" s="195"/>
      <c r="H28" s="194"/>
      <c r="I28" s="87"/>
    </row>
    <row r="29" spans="1:11" x14ac:dyDescent="0.25">
      <c r="A29" s="83"/>
      <c r="B29" s="458"/>
      <c r="C29" s="459"/>
      <c r="D29" s="459"/>
      <c r="E29" s="459"/>
      <c r="F29" s="459"/>
      <c r="G29" s="146"/>
      <c r="H29" s="147"/>
      <c r="I29" s="87"/>
    </row>
    <row r="30" spans="1:11" x14ac:dyDescent="0.25">
      <c r="A30" s="455" t="s">
        <v>229</v>
      </c>
      <c r="B30" s="423"/>
      <c r="C30" s="423"/>
      <c r="D30" s="423"/>
      <c r="E30" s="423"/>
      <c r="F30" s="423"/>
      <c r="G30" s="423"/>
      <c r="H30" s="424"/>
      <c r="I30" s="141">
        <f>SUM(I24:I29)</f>
        <v>0</v>
      </c>
    </row>
    <row r="31" spans="1:11" x14ac:dyDescent="0.25">
      <c r="A31" s="422" t="s">
        <v>230</v>
      </c>
      <c r="B31" s="423"/>
      <c r="C31" s="423"/>
      <c r="D31" s="423"/>
      <c r="E31" s="423"/>
      <c r="F31" s="423"/>
      <c r="G31" s="423"/>
      <c r="H31" s="424"/>
      <c r="I31" s="142">
        <f>ROUND((I30*0.15),2)</f>
        <v>0</v>
      </c>
    </row>
    <row r="32" spans="1:11" x14ac:dyDescent="0.25">
      <c r="A32" s="422" t="s">
        <v>231</v>
      </c>
      <c r="B32" s="423"/>
      <c r="C32" s="423"/>
      <c r="D32" s="423"/>
      <c r="E32" s="423"/>
      <c r="F32" s="423"/>
      <c r="G32" s="423"/>
      <c r="H32" s="424"/>
      <c r="I32" s="130">
        <f>I30+I31</f>
        <v>0</v>
      </c>
    </row>
    <row r="33" spans="1:20" x14ac:dyDescent="0.25">
      <c r="A33" s="401" t="s">
        <v>163</v>
      </c>
      <c r="B33" s="402"/>
      <c r="C33" s="402"/>
      <c r="D33" s="402"/>
      <c r="E33" s="402"/>
      <c r="F33" s="402"/>
      <c r="G33" s="402"/>
      <c r="H33" s="402"/>
      <c r="I33" s="403"/>
    </row>
    <row r="34" spans="1:20" x14ac:dyDescent="0.25">
      <c r="A34" s="78" t="s">
        <v>164</v>
      </c>
      <c r="B34" s="428" t="s">
        <v>165</v>
      </c>
      <c r="C34" s="435"/>
      <c r="D34" s="429"/>
      <c r="E34" s="404" t="s">
        <v>147</v>
      </c>
      <c r="F34" s="406"/>
      <c r="G34" s="80" t="s">
        <v>149</v>
      </c>
      <c r="H34" s="81" t="s">
        <v>150</v>
      </c>
      <c r="I34" s="82" t="s">
        <v>151</v>
      </c>
    </row>
    <row r="35" spans="1:20" x14ac:dyDescent="0.25">
      <c r="A35" s="83">
        <v>1</v>
      </c>
      <c r="B35" s="425" t="s">
        <v>166</v>
      </c>
      <c r="C35" s="426"/>
      <c r="D35" s="427"/>
      <c r="E35" s="410" t="s">
        <v>167</v>
      </c>
      <c r="F35" s="411"/>
      <c r="G35" s="115"/>
      <c r="H35" s="113">
        <v>450</v>
      </c>
      <c r="I35" s="90">
        <f>SUM(G35*H35)</f>
        <v>0</v>
      </c>
    </row>
    <row r="36" spans="1:20" x14ac:dyDescent="0.25">
      <c r="A36" s="83">
        <v>2</v>
      </c>
      <c r="B36" s="395" t="s">
        <v>168</v>
      </c>
      <c r="C36" s="396"/>
      <c r="D36" s="397"/>
      <c r="E36" s="420" t="s">
        <v>167</v>
      </c>
      <c r="F36" s="421"/>
      <c r="G36" s="84"/>
      <c r="H36" s="114">
        <v>350</v>
      </c>
      <c r="I36" s="87">
        <f t="shared" ref="I36:I40" si="0">SUM(G36*H36)</f>
        <v>0</v>
      </c>
    </row>
    <row r="37" spans="1:20" x14ac:dyDescent="0.25">
      <c r="A37" s="83">
        <v>3</v>
      </c>
      <c r="B37" s="395" t="s">
        <v>169</v>
      </c>
      <c r="C37" s="396"/>
      <c r="D37" s="397"/>
      <c r="E37" s="420" t="s">
        <v>167</v>
      </c>
      <c r="F37" s="421"/>
      <c r="G37" s="84">
        <v>1.5</v>
      </c>
      <c r="H37" s="114">
        <v>300</v>
      </c>
      <c r="I37" s="87">
        <f t="shared" si="0"/>
        <v>450</v>
      </c>
    </row>
    <row r="38" spans="1:20" x14ac:dyDescent="0.25">
      <c r="A38" s="83">
        <v>4</v>
      </c>
      <c r="B38" s="395" t="s">
        <v>170</v>
      </c>
      <c r="C38" s="396"/>
      <c r="D38" s="397"/>
      <c r="E38" s="420" t="s">
        <v>167</v>
      </c>
      <c r="F38" s="421"/>
      <c r="G38" s="84">
        <v>1.5</v>
      </c>
      <c r="H38" s="114">
        <v>200</v>
      </c>
      <c r="I38" s="87">
        <f t="shared" si="0"/>
        <v>300</v>
      </c>
    </row>
    <row r="39" spans="1:20" x14ac:dyDescent="0.25">
      <c r="A39" s="83">
        <v>5</v>
      </c>
      <c r="B39" s="395" t="s">
        <v>171</v>
      </c>
      <c r="C39" s="396"/>
      <c r="D39" s="397"/>
      <c r="E39" s="420" t="s">
        <v>167</v>
      </c>
      <c r="F39" s="421"/>
      <c r="G39" s="84"/>
      <c r="H39" s="116">
        <v>200</v>
      </c>
      <c r="I39" s="87">
        <f t="shared" si="0"/>
        <v>0</v>
      </c>
      <c r="T39" s="199"/>
    </row>
    <row r="40" spans="1:20" x14ac:dyDescent="0.25">
      <c r="A40" s="97">
        <v>6</v>
      </c>
      <c r="B40" s="398" t="s">
        <v>394</v>
      </c>
      <c r="C40" s="399"/>
      <c r="D40" s="400"/>
      <c r="E40" s="415" t="s">
        <v>167</v>
      </c>
      <c r="F40" s="416"/>
      <c r="G40" s="198"/>
      <c r="H40" s="197">
        <v>140</v>
      </c>
      <c r="I40" s="196">
        <f t="shared" si="0"/>
        <v>0</v>
      </c>
    </row>
    <row r="41" spans="1:20" x14ac:dyDescent="0.25">
      <c r="A41" s="83"/>
      <c r="B41" s="428" t="s">
        <v>675</v>
      </c>
      <c r="C41" s="435"/>
      <c r="D41" s="435"/>
      <c r="E41" s="435"/>
      <c r="F41" s="435"/>
      <c r="G41" s="435"/>
      <c r="H41" s="429"/>
      <c r="I41" s="87">
        <f>SUM(I35:I40)</f>
        <v>750</v>
      </c>
    </row>
    <row r="42" spans="1:20" x14ac:dyDescent="0.25">
      <c r="A42" s="83">
        <v>1</v>
      </c>
      <c r="B42" s="425" t="s">
        <v>166</v>
      </c>
      <c r="C42" s="426"/>
      <c r="D42" s="427"/>
      <c r="E42" s="410" t="s">
        <v>167</v>
      </c>
      <c r="F42" s="411"/>
      <c r="G42" s="115"/>
      <c r="H42" s="113">
        <v>675</v>
      </c>
      <c r="I42" s="90">
        <f>SUM(G42*H42)</f>
        <v>0</v>
      </c>
    </row>
    <row r="43" spans="1:20" x14ac:dyDescent="0.25">
      <c r="A43" s="83">
        <v>2</v>
      </c>
      <c r="B43" s="395" t="s">
        <v>168</v>
      </c>
      <c r="C43" s="396"/>
      <c r="D43" s="397"/>
      <c r="E43" s="420" t="s">
        <v>167</v>
      </c>
      <c r="F43" s="421"/>
      <c r="G43" s="84"/>
      <c r="H43" s="114">
        <v>525</v>
      </c>
      <c r="I43" s="87">
        <f t="shared" ref="I43:I47" si="1">SUM(G43*H43)</f>
        <v>0</v>
      </c>
    </row>
    <row r="44" spans="1:20" x14ac:dyDescent="0.25">
      <c r="A44" s="83">
        <v>3</v>
      </c>
      <c r="B44" s="395" t="s">
        <v>169</v>
      </c>
      <c r="C44" s="396"/>
      <c r="D44" s="397"/>
      <c r="E44" s="420" t="s">
        <v>167</v>
      </c>
      <c r="F44" s="421"/>
      <c r="G44" s="84"/>
      <c r="H44" s="114">
        <v>450</v>
      </c>
      <c r="I44" s="87">
        <f t="shared" si="1"/>
        <v>0</v>
      </c>
    </row>
    <row r="45" spans="1:20" x14ac:dyDescent="0.25">
      <c r="A45" s="83">
        <v>4</v>
      </c>
      <c r="B45" s="395" t="s">
        <v>170</v>
      </c>
      <c r="C45" s="396"/>
      <c r="D45" s="397"/>
      <c r="E45" s="420" t="s">
        <v>167</v>
      </c>
      <c r="F45" s="421"/>
      <c r="G45" s="84"/>
      <c r="H45" s="114">
        <v>300</v>
      </c>
      <c r="I45" s="87">
        <f t="shared" si="1"/>
        <v>0</v>
      </c>
    </row>
    <row r="46" spans="1:20" x14ac:dyDescent="0.25">
      <c r="A46" s="83">
        <v>5</v>
      </c>
      <c r="B46" s="395" t="s">
        <v>171</v>
      </c>
      <c r="C46" s="396"/>
      <c r="D46" s="397"/>
      <c r="E46" s="420" t="s">
        <v>167</v>
      </c>
      <c r="F46" s="421"/>
      <c r="G46" s="84"/>
      <c r="H46" s="116">
        <v>300</v>
      </c>
      <c r="I46" s="87">
        <f t="shared" si="1"/>
        <v>0</v>
      </c>
    </row>
    <row r="47" spans="1:20" x14ac:dyDescent="0.25">
      <c r="A47" s="97">
        <v>6</v>
      </c>
      <c r="B47" s="398" t="s">
        <v>394</v>
      </c>
      <c r="C47" s="399"/>
      <c r="D47" s="400"/>
      <c r="E47" s="415" t="s">
        <v>167</v>
      </c>
      <c r="F47" s="416"/>
      <c r="G47" s="198"/>
      <c r="H47" s="197">
        <v>210</v>
      </c>
      <c r="I47" s="196">
        <f t="shared" si="1"/>
        <v>0</v>
      </c>
    </row>
    <row r="48" spans="1:20" x14ac:dyDescent="0.25">
      <c r="A48" s="83"/>
      <c r="B48" s="428" t="s">
        <v>676</v>
      </c>
      <c r="C48" s="435"/>
      <c r="D48" s="435"/>
      <c r="E48" s="435"/>
      <c r="F48" s="435"/>
      <c r="G48" s="435"/>
      <c r="H48" s="429"/>
      <c r="I48" s="87">
        <f>SUM(I42:I47)</f>
        <v>0</v>
      </c>
    </row>
    <row r="49" spans="1:9" x14ac:dyDescent="0.25">
      <c r="A49" s="83">
        <v>1</v>
      </c>
      <c r="B49" s="425" t="s">
        <v>166</v>
      </c>
      <c r="C49" s="426"/>
      <c r="D49" s="427"/>
      <c r="E49" s="410" t="s">
        <v>167</v>
      </c>
      <c r="F49" s="411"/>
      <c r="G49" s="115"/>
      <c r="H49" s="113">
        <v>900</v>
      </c>
      <c r="I49" s="90">
        <f>SUM(G49*H49)</f>
        <v>0</v>
      </c>
    </row>
    <row r="50" spans="1:9" x14ac:dyDescent="0.25">
      <c r="A50" s="83">
        <v>2</v>
      </c>
      <c r="B50" s="395" t="s">
        <v>168</v>
      </c>
      <c r="C50" s="396"/>
      <c r="D50" s="397"/>
      <c r="E50" s="420" t="s">
        <v>167</v>
      </c>
      <c r="F50" s="421"/>
      <c r="G50" s="84"/>
      <c r="H50" s="114">
        <v>700</v>
      </c>
      <c r="I50" s="87">
        <f t="shared" ref="I50:I54" si="2">SUM(G50*H50)</f>
        <v>0</v>
      </c>
    </row>
    <row r="51" spans="1:9" x14ac:dyDescent="0.25">
      <c r="A51" s="83">
        <v>3</v>
      </c>
      <c r="B51" s="395" t="s">
        <v>169</v>
      </c>
      <c r="C51" s="396"/>
      <c r="D51" s="397"/>
      <c r="E51" s="420" t="s">
        <v>167</v>
      </c>
      <c r="F51" s="421"/>
      <c r="G51" s="84"/>
      <c r="H51" s="114">
        <v>600</v>
      </c>
      <c r="I51" s="87">
        <f t="shared" si="2"/>
        <v>0</v>
      </c>
    </row>
    <row r="52" spans="1:9" x14ac:dyDescent="0.25">
      <c r="A52" s="83">
        <v>4</v>
      </c>
      <c r="B52" s="395" t="s">
        <v>170</v>
      </c>
      <c r="C52" s="396"/>
      <c r="D52" s="397"/>
      <c r="E52" s="420" t="s">
        <v>167</v>
      </c>
      <c r="F52" s="421"/>
      <c r="G52" s="84"/>
      <c r="H52" s="114">
        <v>400</v>
      </c>
      <c r="I52" s="87">
        <f t="shared" si="2"/>
        <v>0</v>
      </c>
    </row>
    <row r="53" spans="1:9" x14ac:dyDescent="0.25">
      <c r="A53" s="83">
        <v>5</v>
      </c>
      <c r="B53" s="395" t="s">
        <v>171</v>
      </c>
      <c r="C53" s="396"/>
      <c r="D53" s="397"/>
      <c r="E53" s="420" t="s">
        <v>167</v>
      </c>
      <c r="F53" s="421"/>
      <c r="G53" s="84"/>
      <c r="H53" s="116">
        <v>400</v>
      </c>
      <c r="I53" s="87">
        <f t="shared" si="2"/>
        <v>0</v>
      </c>
    </row>
    <row r="54" spans="1:9" x14ac:dyDescent="0.25">
      <c r="A54" s="97">
        <v>6</v>
      </c>
      <c r="B54" s="398" t="s">
        <v>394</v>
      </c>
      <c r="C54" s="399"/>
      <c r="D54" s="400"/>
      <c r="E54" s="415" t="s">
        <v>167</v>
      </c>
      <c r="F54" s="416"/>
      <c r="G54" s="198"/>
      <c r="H54" s="197">
        <v>280</v>
      </c>
      <c r="I54" s="196">
        <f t="shared" si="2"/>
        <v>0</v>
      </c>
    </row>
    <row r="55" spans="1:9" x14ac:dyDescent="0.25">
      <c r="A55" s="92"/>
      <c r="B55" s="404"/>
      <c r="C55" s="405"/>
      <c r="D55" s="405"/>
      <c r="E55" s="405"/>
      <c r="F55" s="405"/>
      <c r="G55" s="406"/>
      <c r="H55" s="76"/>
      <c r="I55" s="87">
        <f>SUM(I49:I54)</f>
        <v>0</v>
      </c>
    </row>
    <row r="56" spans="1:9" x14ac:dyDescent="0.25">
      <c r="A56" s="422" t="s">
        <v>173</v>
      </c>
      <c r="B56" s="423"/>
      <c r="C56" s="423"/>
      <c r="D56" s="423"/>
      <c r="E56" s="423"/>
      <c r="F56" s="423"/>
      <c r="G56" s="423"/>
      <c r="H56" s="424"/>
      <c r="I56" s="98"/>
    </row>
    <row r="57" spans="1:9" x14ac:dyDescent="0.25">
      <c r="A57" s="401" t="s">
        <v>174</v>
      </c>
      <c r="B57" s="402"/>
      <c r="C57" s="402"/>
      <c r="D57" s="402"/>
      <c r="E57" s="402"/>
      <c r="F57" s="402"/>
      <c r="G57" s="402"/>
      <c r="H57" s="402"/>
      <c r="I57" s="403"/>
    </row>
    <row r="58" spans="1:9" x14ac:dyDescent="0.25">
      <c r="A58" s="78" t="s">
        <v>175</v>
      </c>
      <c r="B58" s="404" t="s">
        <v>176</v>
      </c>
      <c r="C58" s="405"/>
      <c r="D58" s="406"/>
      <c r="E58" s="404" t="s">
        <v>177</v>
      </c>
      <c r="F58" s="406"/>
      <c r="G58" s="94" t="s">
        <v>178</v>
      </c>
      <c r="H58" s="94" t="s">
        <v>150</v>
      </c>
      <c r="I58" s="95" t="s">
        <v>151</v>
      </c>
    </row>
    <row r="59" spans="1:9" x14ac:dyDescent="0.25">
      <c r="A59" s="83">
        <v>1</v>
      </c>
      <c r="B59" s="407" t="s">
        <v>470</v>
      </c>
      <c r="C59" s="408"/>
      <c r="D59" s="409"/>
      <c r="E59" s="420">
        <v>1</v>
      </c>
      <c r="F59" s="421"/>
      <c r="G59" s="153">
        <v>33.200000000000003</v>
      </c>
      <c r="H59" s="96">
        <v>5</v>
      </c>
      <c r="I59" s="167">
        <f>H59*G59</f>
        <v>166</v>
      </c>
    </row>
    <row r="60" spans="1:9" x14ac:dyDescent="0.25">
      <c r="A60" s="97"/>
      <c r="B60" s="412"/>
      <c r="C60" s="413"/>
      <c r="D60" s="414"/>
      <c r="E60" s="415"/>
      <c r="F60" s="416"/>
      <c r="G60" s="84"/>
      <c r="H60" s="96"/>
      <c r="I60" s="167"/>
    </row>
    <row r="61" spans="1:9" x14ac:dyDescent="0.25">
      <c r="A61" s="422" t="s">
        <v>181</v>
      </c>
      <c r="B61" s="423"/>
      <c r="C61" s="423"/>
      <c r="D61" s="423"/>
      <c r="E61" s="423"/>
      <c r="F61" s="423"/>
      <c r="G61" s="423"/>
      <c r="H61" s="424"/>
      <c r="I61" s="98">
        <f>SUM(I59:I60)</f>
        <v>166</v>
      </c>
    </row>
    <row r="62" spans="1:9" x14ac:dyDescent="0.25">
      <c r="A62" s="524"/>
      <c r="B62" s="432"/>
      <c r="C62" s="432"/>
      <c r="D62" s="432"/>
      <c r="E62" s="432"/>
      <c r="F62" s="101"/>
      <c r="G62" s="102"/>
      <c r="H62" s="102"/>
      <c r="I62" s="103"/>
    </row>
    <row r="63" spans="1:9" x14ac:dyDescent="0.25">
      <c r="A63" s="390"/>
      <c r="B63" s="391"/>
      <c r="C63" s="391"/>
      <c r="D63" s="391"/>
      <c r="E63" s="391"/>
      <c r="F63" s="104"/>
      <c r="G63" s="394" t="s">
        <v>182</v>
      </c>
      <c r="H63" s="391"/>
      <c r="I63" s="105">
        <f>I61+I55+I48+I41+I32+I21</f>
        <v>916</v>
      </c>
    </row>
    <row r="64" spans="1:9" x14ac:dyDescent="0.25">
      <c r="A64" s="390"/>
      <c r="B64" s="391"/>
      <c r="C64" s="391"/>
      <c r="D64" s="391"/>
      <c r="E64" s="391"/>
      <c r="F64" s="58"/>
      <c r="G64" s="106"/>
      <c r="H64" s="107"/>
      <c r="I64" s="108"/>
    </row>
    <row r="65" spans="1:9" ht="15.75" thickBot="1" x14ac:dyDescent="0.3">
      <c r="A65" s="390"/>
      <c r="B65" s="391"/>
      <c r="C65" s="391"/>
      <c r="D65" s="391"/>
      <c r="E65" s="391"/>
      <c r="F65" s="58"/>
      <c r="G65" s="444" t="s">
        <v>183</v>
      </c>
      <c r="H65" s="445"/>
      <c r="I65" s="117">
        <f>I63+I64</f>
        <v>916</v>
      </c>
    </row>
    <row r="66" spans="1:9" ht="16.5" thickTop="1" thickBot="1" x14ac:dyDescent="0.3">
      <c r="A66" s="109"/>
      <c r="B66" s="110"/>
      <c r="C66" s="392"/>
      <c r="D66" s="393"/>
      <c r="E66" s="393"/>
      <c r="F66" s="393"/>
      <c r="G66" s="111"/>
      <c r="H66" s="111"/>
      <c r="I66" s="112"/>
    </row>
    <row r="68" spans="1:9" x14ac:dyDescent="0.25">
      <c r="A68" s="55"/>
      <c r="B68" s="55"/>
    </row>
  </sheetData>
  <mergeCells count="92"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A33:I33"/>
    <mergeCell ref="A22:I22"/>
    <mergeCell ref="B23:F23"/>
    <mergeCell ref="B24:F24"/>
    <mergeCell ref="B25:F25"/>
    <mergeCell ref="B26:F26"/>
    <mergeCell ref="B27:F27"/>
    <mergeCell ref="B28:F28"/>
    <mergeCell ref="B29:F29"/>
    <mergeCell ref="A30:H30"/>
    <mergeCell ref="A31:H31"/>
    <mergeCell ref="A32:H32"/>
    <mergeCell ref="B34:D34"/>
    <mergeCell ref="E34:F34"/>
    <mergeCell ref="B35:D35"/>
    <mergeCell ref="E35:F35"/>
    <mergeCell ref="B36:D36"/>
    <mergeCell ref="E36:F36"/>
    <mergeCell ref="B43:D43"/>
    <mergeCell ref="E43:F43"/>
    <mergeCell ref="B37:D37"/>
    <mergeCell ref="E37:F37"/>
    <mergeCell ref="B38:D38"/>
    <mergeCell ref="E38:F38"/>
    <mergeCell ref="B39:D39"/>
    <mergeCell ref="E39:F39"/>
    <mergeCell ref="B40:D40"/>
    <mergeCell ref="E40:F40"/>
    <mergeCell ref="B41:H41"/>
    <mergeCell ref="B42:D42"/>
    <mergeCell ref="E42:F42"/>
    <mergeCell ref="B50:D50"/>
    <mergeCell ref="E50:F50"/>
    <mergeCell ref="B44:D44"/>
    <mergeCell ref="E44:F44"/>
    <mergeCell ref="B45:D45"/>
    <mergeCell ref="E45:F45"/>
    <mergeCell ref="B46:D46"/>
    <mergeCell ref="E46:F46"/>
    <mergeCell ref="B47:D47"/>
    <mergeCell ref="E47:F47"/>
    <mergeCell ref="B48:H48"/>
    <mergeCell ref="B49:D49"/>
    <mergeCell ref="E49:F49"/>
    <mergeCell ref="B51:D51"/>
    <mergeCell ref="E51:F51"/>
    <mergeCell ref="B52:D52"/>
    <mergeCell ref="E52:F52"/>
    <mergeCell ref="B53:D53"/>
    <mergeCell ref="E53:F53"/>
    <mergeCell ref="A62:E62"/>
    <mergeCell ref="B54:D54"/>
    <mergeCell ref="E54:F54"/>
    <mergeCell ref="B55:G55"/>
    <mergeCell ref="A56:H56"/>
    <mergeCell ref="A57:I57"/>
    <mergeCell ref="B58:D58"/>
    <mergeCell ref="E58:F58"/>
    <mergeCell ref="B59:D59"/>
    <mergeCell ref="E59:F59"/>
    <mergeCell ref="B60:D60"/>
    <mergeCell ref="E60:F60"/>
    <mergeCell ref="A61:H61"/>
    <mergeCell ref="C66:F66"/>
    <mergeCell ref="A63:B63"/>
    <mergeCell ref="C63:E63"/>
    <mergeCell ref="G63:H63"/>
    <mergeCell ref="A64:B64"/>
    <mergeCell ref="C64:E64"/>
    <mergeCell ref="A65:B65"/>
    <mergeCell ref="C65:E65"/>
    <mergeCell ref="G65:H65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tabColor rgb="FF00B050"/>
  </sheetPr>
  <dimension ref="A1:T68"/>
  <sheetViews>
    <sheetView topLeftCell="A31" workbookViewId="0">
      <selection activeCell="B59" sqref="B59:D59"/>
    </sheetView>
  </sheetViews>
  <sheetFormatPr defaultColWidth="9.140625"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8.140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682</v>
      </c>
      <c r="G9" s="429"/>
      <c r="H9" s="512" t="e">
        <f>#REF!</f>
        <v>#REF!</v>
      </c>
      <c r="I9" s="513"/>
    </row>
    <row r="10" spans="1:13" x14ac:dyDescent="0.25">
      <c r="A10" s="57" t="s">
        <v>130</v>
      </c>
      <c r="B10" s="55"/>
      <c r="F10" s="428" t="s">
        <v>131</v>
      </c>
      <c r="G10" s="429"/>
      <c r="H10" s="514" t="e">
        <f>#REF!</f>
        <v>#REF!</v>
      </c>
      <c r="I10" s="515"/>
    </row>
    <row r="11" spans="1:13" x14ac:dyDescent="0.25">
      <c r="A11" s="57" t="s">
        <v>132</v>
      </c>
      <c r="B11" s="55"/>
      <c r="F11" s="428" t="s">
        <v>133</v>
      </c>
      <c r="G11" s="429"/>
      <c r="H11" s="516" t="e">
        <f>#REF!</f>
        <v>#REF!</v>
      </c>
      <c r="I11" s="515"/>
    </row>
    <row r="12" spans="1:13" x14ac:dyDescent="0.25">
      <c r="A12" s="57" t="s">
        <v>135</v>
      </c>
      <c r="B12" s="55"/>
      <c r="F12" s="428" t="s">
        <v>136</v>
      </c>
      <c r="G12" s="429"/>
      <c r="H12" s="525" t="e">
        <f>#REF!</f>
        <v>#REF!</v>
      </c>
      <c r="I12" s="515"/>
    </row>
    <row r="13" spans="1:13" x14ac:dyDescent="0.25">
      <c r="A13" s="57" t="s">
        <v>137</v>
      </c>
      <c r="B13" s="55"/>
      <c r="F13" s="137" t="s">
        <v>138</v>
      </c>
      <c r="G13" s="138"/>
      <c r="H13" s="519" t="s">
        <v>139</v>
      </c>
      <c r="I13" s="520"/>
    </row>
    <row r="14" spans="1:13" x14ac:dyDescent="0.25">
      <c r="A14" s="57"/>
      <c r="B14" s="55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456</v>
      </c>
      <c r="G15" s="460"/>
      <c r="H15" s="461" t="s">
        <v>697</v>
      </c>
      <c r="I15" s="457"/>
    </row>
    <row r="16" spans="1:13" x14ac:dyDescent="0.25">
      <c r="A16" s="434" t="s">
        <v>381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/>
    </row>
    <row r="20" spans="1:11" x14ac:dyDescent="0.25">
      <c r="A20" s="72"/>
      <c r="B20" s="415"/>
      <c r="C20" s="433"/>
      <c r="D20" s="416"/>
      <c r="E20" s="73"/>
      <c r="F20" s="58"/>
      <c r="G20" s="75"/>
      <c r="H20" s="76"/>
      <c r="I20" s="77"/>
    </row>
    <row r="21" spans="1:11" x14ac:dyDescent="0.25">
      <c r="A21" s="422" t="s">
        <v>152</v>
      </c>
      <c r="B21" s="423"/>
      <c r="C21" s="423"/>
      <c r="D21" s="423"/>
      <c r="E21" s="423"/>
      <c r="F21" s="423"/>
      <c r="G21" s="423"/>
      <c r="H21" s="424"/>
      <c r="I21" s="71"/>
    </row>
    <row r="22" spans="1:11" x14ac:dyDescent="0.25">
      <c r="A22" s="401" t="s">
        <v>153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25">
      <c r="A23" s="78" t="s">
        <v>154</v>
      </c>
      <c r="B23" s="404" t="s">
        <v>228</v>
      </c>
      <c r="C23" s="405"/>
      <c r="D23" s="405"/>
      <c r="E23" s="405"/>
      <c r="F23" s="406"/>
      <c r="G23" s="136" t="s">
        <v>149</v>
      </c>
      <c r="H23" s="94" t="s">
        <v>150</v>
      </c>
      <c r="I23" s="95" t="s">
        <v>151</v>
      </c>
      <c r="K23" s="100"/>
    </row>
    <row r="24" spans="1:11" x14ac:dyDescent="0.25">
      <c r="A24" s="193">
        <v>1</v>
      </c>
      <c r="B24" s="504" t="s">
        <v>698</v>
      </c>
      <c r="C24" s="505"/>
      <c r="D24" s="505"/>
      <c r="E24" s="505"/>
      <c r="F24" s="506"/>
      <c r="G24" s="195">
        <v>1</v>
      </c>
      <c r="H24" s="194">
        <v>1872</v>
      </c>
      <c r="I24" s="87">
        <f>H24*G24</f>
        <v>1872</v>
      </c>
    </row>
    <row r="25" spans="1:11" x14ac:dyDescent="0.25">
      <c r="A25" s="83"/>
      <c r="B25" s="504"/>
      <c r="C25" s="505"/>
      <c r="D25" s="505"/>
      <c r="E25" s="505"/>
      <c r="F25" s="506"/>
      <c r="G25" s="195"/>
      <c r="H25" s="194"/>
      <c r="I25" s="87"/>
    </row>
    <row r="26" spans="1:11" x14ac:dyDescent="0.25">
      <c r="A26" s="83"/>
      <c r="B26" s="504"/>
      <c r="C26" s="505"/>
      <c r="D26" s="505"/>
      <c r="E26" s="505"/>
      <c r="F26" s="506"/>
      <c r="G26" s="195"/>
      <c r="H26" s="194"/>
      <c r="I26" s="87"/>
    </row>
    <row r="27" spans="1:11" x14ac:dyDescent="0.25">
      <c r="A27" s="83"/>
      <c r="B27" s="504"/>
      <c r="C27" s="505"/>
      <c r="D27" s="505"/>
      <c r="E27" s="505"/>
      <c r="F27" s="506"/>
      <c r="G27" s="195"/>
      <c r="H27" s="194"/>
      <c r="I27" s="87"/>
    </row>
    <row r="28" spans="1:11" x14ac:dyDescent="0.25">
      <c r="A28" s="83"/>
      <c r="B28" s="504"/>
      <c r="C28" s="505"/>
      <c r="D28" s="505"/>
      <c r="E28" s="505"/>
      <c r="F28" s="506"/>
      <c r="G28" s="195"/>
      <c r="H28" s="194"/>
      <c r="I28" s="87"/>
    </row>
    <row r="29" spans="1:11" x14ac:dyDescent="0.25">
      <c r="A29" s="83"/>
      <c r="B29" s="458"/>
      <c r="C29" s="459"/>
      <c r="D29" s="459"/>
      <c r="E29" s="459"/>
      <c r="F29" s="459"/>
      <c r="G29" s="146"/>
      <c r="H29" s="147"/>
      <c r="I29" s="87"/>
    </row>
    <row r="30" spans="1:11" x14ac:dyDescent="0.25">
      <c r="A30" s="455" t="s">
        <v>229</v>
      </c>
      <c r="B30" s="423"/>
      <c r="C30" s="423"/>
      <c r="D30" s="423"/>
      <c r="E30" s="423"/>
      <c r="F30" s="423"/>
      <c r="G30" s="423"/>
      <c r="H30" s="424"/>
      <c r="I30" s="141">
        <f>SUM(I24:I29)</f>
        <v>1872</v>
      </c>
    </row>
    <row r="31" spans="1:11" x14ac:dyDescent="0.25">
      <c r="A31" s="422" t="s">
        <v>230</v>
      </c>
      <c r="B31" s="423"/>
      <c r="C31" s="423"/>
      <c r="D31" s="423"/>
      <c r="E31" s="423"/>
      <c r="F31" s="423"/>
      <c r="G31" s="423"/>
      <c r="H31" s="424"/>
      <c r="I31" s="142">
        <f>ROUND((I30*0.15),2)</f>
        <v>280.8</v>
      </c>
    </row>
    <row r="32" spans="1:11" x14ac:dyDescent="0.25">
      <c r="A32" s="422" t="s">
        <v>231</v>
      </c>
      <c r="B32" s="423"/>
      <c r="C32" s="423"/>
      <c r="D32" s="423"/>
      <c r="E32" s="423"/>
      <c r="F32" s="423"/>
      <c r="G32" s="423"/>
      <c r="H32" s="424"/>
      <c r="I32" s="130">
        <f>I30+I31</f>
        <v>2152.8000000000002</v>
      </c>
    </row>
    <row r="33" spans="1:20" x14ac:dyDescent="0.25">
      <c r="A33" s="401" t="s">
        <v>163</v>
      </c>
      <c r="B33" s="402"/>
      <c r="C33" s="402"/>
      <c r="D33" s="402"/>
      <c r="E33" s="402"/>
      <c r="F33" s="402"/>
      <c r="G33" s="402"/>
      <c r="H33" s="402"/>
      <c r="I33" s="403"/>
    </row>
    <row r="34" spans="1:20" x14ac:dyDescent="0.25">
      <c r="A34" s="78" t="s">
        <v>164</v>
      </c>
      <c r="B34" s="428" t="s">
        <v>165</v>
      </c>
      <c r="C34" s="435"/>
      <c r="D34" s="429"/>
      <c r="E34" s="404" t="s">
        <v>147</v>
      </c>
      <c r="F34" s="406"/>
      <c r="G34" s="80" t="s">
        <v>149</v>
      </c>
      <c r="H34" s="81" t="s">
        <v>150</v>
      </c>
      <c r="I34" s="82" t="s">
        <v>151</v>
      </c>
    </row>
    <row r="35" spans="1:20" x14ac:dyDescent="0.25">
      <c r="A35" s="83">
        <v>1</v>
      </c>
      <c r="B35" s="425" t="s">
        <v>166</v>
      </c>
      <c r="C35" s="426"/>
      <c r="D35" s="427"/>
      <c r="E35" s="410" t="s">
        <v>167</v>
      </c>
      <c r="F35" s="411"/>
      <c r="G35" s="115"/>
      <c r="H35" s="113">
        <v>450</v>
      </c>
      <c r="I35" s="90">
        <f>SUM(G35*H35)</f>
        <v>0</v>
      </c>
    </row>
    <row r="36" spans="1:20" x14ac:dyDescent="0.25">
      <c r="A36" s="83">
        <v>2</v>
      </c>
      <c r="B36" s="395" t="s">
        <v>168</v>
      </c>
      <c r="C36" s="396"/>
      <c r="D36" s="397"/>
      <c r="E36" s="420" t="s">
        <v>167</v>
      </c>
      <c r="F36" s="421"/>
      <c r="G36" s="84"/>
      <c r="H36" s="114">
        <v>350</v>
      </c>
      <c r="I36" s="87">
        <f t="shared" ref="I36:I40" si="0">SUM(G36*H36)</f>
        <v>0</v>
      </c>
    </row>
    <row r="37" spans="1:20" x14ac:dyDescent="0.25">
      <c r="A37" s="83">
        <v>3</v>
      </c>
      <c r="B37" s="395" t="s">
        <v>169</v>
      </c>
      <c r="C37" s="396"/>
      <c r="D37" s="397"/>
      <c r="E37" s="420" t="s">
        <v>167</v>
      </c>
      <c r="F37" s="421"/>
      <c r="G37" s="84">
        <v>1</v>
      </c>
      <c r="H37" s="114">
        <v>300</v>
      </c>
      <c r="I37" s="87">
        <f t="shared" si="0"/>
        <v>300</v>
      </c>
    </row>
    <row r="38" spans="1:20" x14ac:dyDescent="0.25">
      <c r="A38" s="83">
        <v>4</v>
      </c>
      <c r="B38" s="395" t="s">
        <v>170</v>
      </c>
      <c r="C38" s="396"/>
      <c r="D38" s="397"/>
      <c r="E38" s="420" t="s">
        <v>167</v>
      </c>
      <c r="F38" s="421"/>
      <c r="G38" s="84">
        <v>1</v>
      </c>
      <c r="H38" s="114">
        <v>200</v>
      </c>
      <c r="I38" s="87">
        <f t="shared" si="0"/>
        <v>200</v>
      </c>
    </row>
    <row r="39" spans="1:20" x14ac:dyDescent="0.25">
      <c r="A39" s="83">
        <v>5</v>
      </c>
      <c r="B39" s="395" t="s">
        <v>171</v>
      </c>
      <c r="C39" s="396"/>
      <c r="D39" s="397"/>
      <c r="E39" s="420" t="s">
        <v>167</v>
      </c>
      <c r="F39" s="421"/>
      <c r="G39" s="84"/>
      <c r="H39" s="116">
        <v>200</v>
      </c>
      <c r="I39" s="87">
        <f t="shared" si="0"/>
        <v>0</v>
      </c>
      <c r="T39" s="199"/>
    </row>
    <row r="40" spans="1:20" x14ac:dyDescent="0.25">
      <c r="A40" s="97">
        <v>6</v>
      </c>
      <c r="B40" s="398" t="s">
        <v>394</v>
      </c>
      <c r="C40" s="399"/>
      <c r="D40" s="400"/>
      <c r="E40" s="415" t="s">
        <v>167</v>
      </c>
      <c r="F40" s="416"/>
      <c r="G40" s="198"/>
      <c r="H40" s="197">
        <v>140</v>
      </c>
      <c r="I40" s="196">
        <f t="shared" si="0"/>
        <v>0</v>
      </c>
    </row>
    <row r="41" spans="1:20" x14ac:dyDescent="0.25">
      <c r="A41" s="83"/>
      <c r="B41" s="428" t="s">
        <v>675</v>
      </c>
      <c r="C41" s="435"/>
      <c r="D41" s="435"/>
      <c r="E41" s="435"/>
      <c r="F41" s="435"/>
      <c r="G41" s="435"/>
      <c r="H41" s="429"/>
      <c r="I41" s="87">
        <f>SUM(I35:I40)</f>
        <v>500</v>
      </c>
    </row>
    <row r="42" spans="1:20" x14ac:dyDescent="0.25">
      <c r="A42" s="83">
        <v>1</v>
      </c>
      <c r="B42" s="425" t="s">
        <v>166</v>
      </c>
      <c r="C42" s="426"/>
      <c r="D42" s="427"/>
      <c r="E42" s="410" t="s">
        <v>167</v>
      </c>
      <c r="F42" s="411"/>
      <c r="G42" s="115"/>
      <c r="H42" s="113">
        <v>675</v>
      </c>
      <c r="I42" s="90">
        <f>SUM(G42*H42)</f>
        <v>0</v>
      </c>
    </row>
    <row r="43" spans="1:20" x14ac:dyDescent="0.25">
      <c r="A43" s="83">
        <v>2</v>
      </c>
      <c r="B43" s="395" t="s">
        <v>168</v>
      </c>
      <c r="C43" s="396"/>
      <c r="D43" s="397"/>
      <c r="E43" s="420" t="s">
        <v>167</v>
      </c>
      <c r="F43" s="421"/>
      <c r="G43" s="84"/>
      <c r="H43" s="114">
        <v>525</v>
      </c>
      <c r="I43" s="87">
        <f t="shared" ref="I43:I47" si="1">SUM(G43*H43)</f>
        <v>0</v>
      </c>
    </row>
    <row r="44" spans="1:20" x14ac:dyDescent="0.25">
      <c r="A44" s="83">
        <v>3</v>
      </c>
      <c r="B44" s="395" t="s">
        <v>169</v>
      </c>
      <c r="C44" s="396"/>
      <c r="D44" s="397"/>
      <c r="E44" s="420" t="s">
        <v>167</v>
      </c>
      <c r="F44" s="421"/>
      <c r="G44" s="84"/>
      <c r="H44" s="114">
        <v>450</v>
      </c>
      <c r="I44" s="87">
        <f t="shared" si="1"/>
        <v>0</v>
      </c>
    </row>
    <row r="45" spans="1:20" x14ac:dyDescent="0.25">
      <c r="A45" s="83">
        <v>4</v>
      </c>
      <c r="B45" s="395" t="s">
        <v>170</v>
      </c>
      <c r="C45" s="396"/>
      <c r="D45" s="397"/>
      <c r="E45" s="420" t="s">
        <v>167</v>
      </c>
      <c r="F45" s="421"/>
      <c r="G45" s="84"/>
      <c r="H45" s="114">
        <v>300</v>
      </c>
      <c r="I45" s="87">
        <f t="shared" si="1"/>
        <v>0</v>
      </c>
    </row>
    <row r="46" spans="1:20" x14ac:dyDescent="0.25">
      <c r="A46" s="83">
        <v>5</v>
      </c>
      <c r="B46" s="395" t="s">
        <v>171</v>
      </c>
      <c r="C46" s="396"/>
      <c r="D46" s="397"/>
      <c r="E46" s="420" t="s">
        <v>167</v>
      </c>
      <c r="F46" s="421"/>
      <c r="G46" s="84"/>
      <c r="H46" s="116">
        <v>300</v>
      </c>
      <c r="I46" s="87">
        <f t="shared" si="1"/>
        <v>0</v>
      </c>
    </row>
    <row r="47" spans="1:20" x14ac:dyDescent="0.25">
      <c r="A47" s="97">
        <v>6</v>
      </c>
      <c r="B47" s="398" t="s">
        <v>394</v>
      </c>
      <c r="C47" s="399"/>
      <c r="D47" s="400"/>
      <c r="E47" s="415" t="s">
        <v>167</v>
      </c>
      <c r="F47" s="416"/>
      <c r="G47" s="198"/>
      <c r="H47" s="197">
        <v>210</v>
      </c>
      <c r="I47" s="196">
        <f t="shared" si="1"/>
        <v>0</v>
      </c>
    </row>
    <row r="48" spans="1:20" x14ac:dyDescent="0.25">
      <c r="A48" s="83"/>
      <c r="B48" s="428" t="s">
        <v>676</v>
      </c>
      <c r="C48" s="435"/>
      <c r="D48" s="435"/>
      <c r="E48" s="435"/>
      <c r="F48" s="435"/>
      <c r="G48" s="435"/>
      <c r="H48" s="429"/>
      <c r="I48" s="87">
        <f>SUM(I42:I47)</f>
        <v>0</v>
      </c>
    </row>
    <row r="49" spans="1:9" x14ac:dyDescent="0.25">
      <c r="A49" s="83">
        <v>1</v>
      </c>
      <c r="B49" s="425" t="s">
        <v>166</v>
      </c>
      <c r="C49" s="426"/>
      <c r="D49" s="427"/>
      <c r="E49" s="410" t="s">
        <v>167</v>
      </c>
      <c r="F49" s="411"/>
      <c r="G49" s="115"/>
      <c r="H49" s="113">
        <v>900</v>
      </c>
      <c r="I49" s="90">
        <f>SUM(G49*H49)</f>
        <v>0</v>
      </c>
    </row>
    <row r="50" spans="1:9" x14ac:dyDescent="0.25">
      <c r="A50" s="83">
        <v>2</v>
      </c>
      <c r="B50" s="395" t="s">
        <v>168</v>
      </c>
      <c r="C50" s="396"/>
      <c r="D50" s="397"/>
      <c r="E50" s="420" t="s">
        <v>167</v>
      </c>
      <c r="F50" s="421"/>
      <c r="G50" s="84"/>
      <c r="H50" s="114">
        <v>700</v>
      </c>
      <c r="I50" s="87">
        <f t="shared" ref="I50:I54" si="2">SUM(G50*H50)</f>
        <v>0</v>
      </c>
    </row>
    <row r="51" spans="1:9" x14ac:dyDescent="0.25">
      <c r="A51" s="83">
        <v>3</v>
      </c>
      <c r="B51" s="395" t="s">
        <v>169</v>
      </c>
      <c r="C51" s="396"/>
      <c r="D51" s="397"/>
      <c r="E51" s="420" t="s">
        <v>167</v>
      </c>
      <c r="F51" s="421"/>
      <c r="G51" s="84"/>
      <c r="H51" s="114">
        <v>600</v>
      </c>
      <c r="I51" s="87">
        <f t="shared" si="2"/>
        <v>0</v>
      </c>
    </row>
    <row r="52" spans="1:9" x14ac:dyDescent="0.25">
      <c r="A52" s="83">
        <v>4</v>
      </c>
      <c r="B52" s="395" t="s">
        <v>170</v>
      </c>
      <c r="C52" s="396"/>
      <c r="D52" s="397"/>
      <c r="E52" s="420" t="s">
        <v>167</v>
      </c>
      <c r="F52" s="421"/>
      <c r="G52" s="84"/>
      <c r="H52" s="114">
        <v>400</v>
      </c>
      <c r="I52" s="87">
        <f t="shared" si="2"/>
        <v>0</v>
      </c>
    </row>
    <row r="53" spans="1:9" x14ac:dyDescent="0.25">
      <c r="A53" s="83">
        <v>5</v>
      </c>
      <c r="B53" s="395" t="s">
        <v>171</v>
      </c>
      <c r="C53" s="396"/>
      <c r="D53" s="397"/>
      <c r="E53" s="420" t="s">
        <v>167</v>
      </c>
      <c r="F53" s="421"/>
      <c r="G53" s="84"/>
      <c r="H53" s="116">
        <v>400</v>
      </c>
      <c r="I53" s="87">
        <f t="shared" si="2"/>
        <v>0</v>
      </c>
    </row>
    <row r="54" spans="1:9" x14ac:dyDescent="0.25">
      <c r="A54" s="97">
        <v>6</v>
      </c>
      <c r="B54" s="398" t="s">
        <v>394</v>
      </c>
      <c r="C54" s="399"/>
      <c r="D54" s="400"/>
      <c r="E54" s="415" t="s">
        <v>167</v>
      </c>
      <c r="F54" s="416"/>
      <c r="G54" s="198"/>
      <c r="H54" s="197">
        <v>280</v>
      </c>
      <c r="I54" s="196">
        <f t="shared" si="2"/>
        <v>0</v>
      </c>
    </row>
    <row r="55" spans="1:9" x14ac:dyDescent="0.25">
      <c r="A55" s="92"/>
      <c r="B55" s="404"/>
      <c r="C55" s="405"/>
      <c r="D55" s="405"/>
      <c r="E55" s="405"/>
      <c r="F55" s="405"/>
      <c r="G55" s="406"/>
      <c r="H55" s="76"/>
      <c r="I55" s="87">
        <f>SUM(I49:I54)</f>
        <v>0</v>
      </c>
    </row>
    <row r="56" spans="1:9" x14ac:dyDescent="0.25">
      <c r="A56" s="422" t="s">
        <v>173</v>
      </c>
      <c r="B56" s="423"/>
      <c r="C56" s="423"/>
      <c r="D56" s="423"/>
      <c r="E56" s="423"/>
      <c r="F56" s="423"/>
      <c r="G56" s="423"/>
      <c r="H56" s="424"/>
      <c r="I56" s="98"/>
    </row>
    <row r="57" spans="1:9" x14ac:dyDescent="0.25">
      <c r="A57" s="401" t="s">
        <v>174</v>
      </c>
      <c r="B57" s="402"/>
      <c r="C57" s="402"/>
      <c r="D57" s="402"/>
      <c r="E57" s="402"/>
      <c r="F57" s="402"/>
      <c r="G57" s="402"/>
      <c r="H57" s="402"/>
      <c r="I57" s="403"/>
    </row>
    <row r="58" spans="1:9" x14ac:dyDescent="0.25">
      <c r="A58" s="78" t="s">
        <v>175</v>
      </c>
      <c r="B58" s="404" t="s">
        <v>176</v>
      </c>
      <c r="C58" s="405"/>
      <c r="D58" s="406"/>
      <c r="E58" s="404" t="s">
        <v>177</v>
      </c>
      <c r="F58" s="406"/>
      <c r="G58" s="94" t="s">
        <v>178</v>
      </c>
      <c r="H58" s="94" t="s">
        <v>150</v>
      </c>
      <c r="I58" s="95" t="s">
        <v>151</v>
      </c>
    </row>
    <row r="59" spans="1:9" x14ac:dyDescent="0.25">
      <c r="A59" s="83">
        <v>1</v>
      </c>
      <c r="B59" s="407" t="s">
        <v>699</v>
      </c>
      <c r="C59" s="408"/>
      <c r="D59" s="409"/>
      <c r="E59" s="420">
        <v>1</v>
      </c>
      <c r="F59" s="421"/>
      <c r="G59" s="153">
        <v>11.8</v>
      </c>
      <c r="H59" s="96">
        <v>5</v>
      </c>
      <c r="I59" s="167">
        <f>H59*G59</f>
        <v>59</v>
      </c>
    </row>
    <row r="60" spans="1:9" x14ac:dyDescent="0.25">
      <c r="A60" s="97"/>
      <c r="B60" s="412"/>
      <c r="C60" s="413"/>
      <c r="D60" s="414"/>
      <c r="E60" s="415"/>
      <c r="F60" s="416"/>
      <c r="G60" s="84"/>
      <c r="H60" s="96"/>
      <c r="I60" s="167"/>
    </row>
    <row r="61" spans="1:9" x14ac:dyDescent="0.25">
      <c r="A61" s="422" t="s">
        <v>181</v>
      </c>
      <c r="B61" s="423"/>
      <c r="C61" s="423"/>
      <c r="D61" s="423"/>
      <c r="E61" s="423"/>
      <c r="F61" s="423"/>
      <c r="G61" s="423"/>
      <c r="H61" s="424"/>
      <c r="I61" s="98">
        <f>SUM(I59:I60)</f>
        <v>59</v>
      </c>
    </row>
    <row r="62" spans="1:9" x14ac:dyDescent="0.25">
      <c r="A62" s="524"/>
      <c r="B62" s="432"/>
      <c r="C62" s="432"/>
      <c r="D62" s="432"/>
      <c r="E62" s="432"/>
      <c r="F62" s="101"/>
      <c r="G62" s="102"/>
      <c r="H62" s="102"/>
      <c r="I62" s="103"/>
    </row>
    <row r="63" spans="1:9" x14ac:dyDescent="0.25">
      <c r="A63" s="390"/>
      <c r="B63" s="391"/>
      <c r="C63" s="391"/>
      <c r="D63" s="391"/>
      <c r="E63" s="391"/>
      <c r="F63" s="104"/>
      <c r="G63" s="394" t="s">
        <v>182</v>
      </c>
      <c r="H63" s="391"/>
      <c r="I63" s="105">
        <f>I61+I55+I48+I41+I32+I21</f>
        <v>2711.8</v>
      </c>
    </row>
    <row r="64" spans="1:9" x14ac:dyDescent="0.25">
      <c r="A64" s="390"/>
      <c r="B64" s="391"/>
      <c r="C64" s="391"/>
      <c r="D64" s="391"/>
      <c r="E64" s="391"/>
      <c r="F64" s="58"/>
      <c r="G64" s="106"/>
      <c r="H64" s="107"/>
      <c r="I64" s="108"/>
    </row>
    <row r="65" spans="1:9" ht="15.75" thickBot="1" x14ac:dyDescent="0.3">
      <c r="A65" s="390"/>
      <c r="B65" s="391"/>
      <c r="C65" s="391"/>
      <c r="D65" s="391"/>
      <c r="E65" s="391"/>
      <c r="F65" s="58"/>
      <c r="G65" s="444" t="s">
        <v>183</v>
      </c>
      <c r="H65" s="445"/>
      <c r="I65" s="117">
        <f>I63+I64</f>
        <v>2711.8</v>
      </c>
    </row>
    <row r="66" spans="1:9" ht="16.5" thickTop="1" thickBot="1" x14ac:dyDescent="0.3">
      <c r="A66" s="109"/>
      <c r="B66" s="110"/>
      <c r="C66" s="392"/>
      <c r="D66" s="393"/>
      <c r="E66" s="393"/>
      <c r="F66" s="393"/>
      <c r="G66" s="111"/>
      <c r="H66" s="111"/>
      <c r="I66" s="112"/>
    </row>
    <row r="68" spans="1:9" x14ac:dyDescent="0.25">
      <c r="A68" s="55"/>
      <c r="B68" s="55"/>
    </row>
  </sheetData>
  <mergeCells count="92"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A33:I33"/>
    <mergeCell ref="A22:I22"/>
    <mergeCell ref="B23:F23"/>
    <mergeCell ref="B24:F24"/>
    <mergeCell ref="B25:F25"/>
    <mergeCell ref="B26:F26"/>
    <mergeCell ref="B27:F27"/>
    <mergeCell ref="B28:F28"/>
    <mergeCell ref="B29:F29"/>
    <mergeCell ref="A30:H30"/>
    <mergeCell ref="A31:H31"/>
    <mergeCell ref="A32:H32"/>
    <mergeCell ref="B34:D34"/>
    <mergeCell ref="E34:F34"/>
    <mergeCell ref="B35:D35"/>
    <mergeCell ref="E35:F35"/>
    <mergeCell ref="B36:D36"/>
    <mergeCell ref="E36:F36"/>
    <mergeCell ref="B43:D43"/>
    <mergeCell ref="E43:F43"/>
    <mergeCell ref="B37:D37"/>
    <mergeCell ref="E37:F37"/>
    <mergeCell ref="B38:D38"/>
    <mergeCell ref="E38:F38"/>
    <mergeCell ref="B39:D39"/>
    <mergeCell ref="E39:F39"/>
    <mergeCell ref="B40:D40"/>
    <mergeCell ref="E40:F40"/>
    <mergeCell ref="B41:H41"/>
    <mergeCell ref="B42:D42"/>
    <mergeCell ref="E42:F42"/>
    <mergeCell ref="B50:D50"/>
    <mergeCell ref="E50:F50"/>
    <mergeCell ref="B44:D44"/>
    <mergeCell ref="E44:F44"/>
    <mergeCell ref="B45:D45"/>
    <mergeCell ref="E45:F45"/>
    <mergeCell ref="B46:D46"/>
    <mergeCell ref="E46:F46"/>
    <mergeCell ref="B47:D47"/>
    <mergeCell ref="E47:F47"/>
    <mergeCell ref="B48:H48"/>
    <mergeCell ref="B49:D49"/>
    <mergeCell ref="E49:F49"/>
    <mergeCell ref="B51:D51"/>
    <mergeCell ref="E51:F51"/>
    <mergeCell ref="B52:D52"/>
    <mergeCell ref="E52:F52"/>
    <mergeCell ref="B53:D53"/>
    <mergeCell ref="E53:F53"/>
    <mergeCell ref="A62:E62"/>
    <mergeCell ref="B54:D54"/>
    <mergeCell ref="E54:F54"/>
    <mergeCell ref="B55:G55"/>
    <mergeCell ref="A56:H56"/>
    <mergeCell ref="A57:I57"/>
    <mergeCell ref="B58:D58"/>
    <mergeCell ref="E58:F58"/>
    <mergeCell ref="B59:D59"/>
    <mergeCell ref="E59:F59"/>
    <mergeCell ref="B60:D60"/>
    <mergeCell ref="E60:F60"/>
    <mergeCell ref="A61:H61"/>
    <mergeCell ref="C66:F66"/>
    <mergeCell ref="A63:B63"/>
    <mergeCell ref="C63:E63"/>
    <mergeCell ref="G63:H63"/>
    <mergeCell ref="A64:B64"/>
    <mergeCell ref="C64:E64"/>
    <mergeCell ref="A65:B65"/>
    <mergeCell ref="C65:E65"/>
    <mergeCell ref="G65:H65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tabColor rgb="FF00B050"/>
  </sheetPr>
  <dimension ref="A1:T68"/>
  <sheetViews>
    <sheetView workbookViewId="0">
      <selection activeCell="B59" sqref="B59:D59"/>
    </sheetView>
  </sheetViews>
  <sheetFormatPr defaultColWidth="9.140625"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8.140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682</v>
      </c>
      <c r="G9" s="429"/>
      <c r="H9" s="512" t="e">
        <f>#REF!</f>
        <v>#REF!</v>
      </c>
      <c r="I9" s="513"/>
    </row>
    <row r="10" spans="1:13" x14ac:dyDescent="0.25">
      <c r="A10" s="57" t="s">
        <v>130</v>
      </c>
      <c r="B10" s="55"/>
      <c r="F10" s="428" t="s">
        <v>131</v>
      </c>
      <c r="G10" s="429"/>
      <c r="H10" s="514" t="e">
        <f>#REF!</f>
        <v>#REF!</v>
      </c>
      <c r="I10" s="515"/>
    </row>
    <row r="11" spans="1:13" x14ac:dyDescent="0.25">
      <c r="A11" s="57" t="s">
        <v>132</v>
      </c>
      <c r="B11" s="55"/>
      <c r="F11" s="428" t="s">
        <v>133</v>
      </c>
      <c r="G11" s="429"/>
      <c r="H11" s="516" t="e">
        <f>#REF!</f>
        <v>#REF!</v>
      </c>
      <c r="I11" s="515"/>
    </row>
    <row r="12" spans="1:13" x14ac:dyDescent="0.25">
      <c r="A12" s="57" t="s">
        <v>135</v>
      </c>
      <c r="B12" s="55"/>
      <c r="F12" s="428" t="s">
        <v>136</v>
      </c>
      <c r="G12" s="429"/>
      <c r="H12" s="525" t="e">
        <f>#REF!</f>
        <v>#REF!</v>
      </c>
      <c r="I12" s="515"/>
    </row>
    <row r="13" spans="1:13" x14ac:dyDescent="0.25">
      <c r="A13" s="57" t="s">
        <v>137</v>
      </c>
      <c r="B13" s="55"/>
      <c r="F13" s="137" t="s">
        <v>138</v>
      </c>
      <c r="G13" s="138"/>
      <c r="H13" s="519" t="s">
        <v>139</v>
      </c>
      <c r="I13" s="520"/>
    </row>
    <row r="14" spans="1:13" x14ac:dyDescent="0.25">
      <c r="A14" s="57"/>
      <c r="B14" s="55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456</v>
      </c>
      <c r="G15" s="460"/>
      <c r="H15" s="461" t="s">
        <v>385</v>
      </c>
      <c r="I15" s="457"/>
    </row>
    <row r="16" spans="1:13" x14ac:dyDescent="0.25">
      <c r="A16" s="434" t="s">
        <v>700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/>
    </row>
    <row r="20" spans="1:11" x14ac:dyDescent="0.25">
      <c r="A20" s="72"/>
      <c r="B20" s="415"/>
      <c r="C20" s="433"/>
      <c r="D20" s="416"/>
      <c r="E20" s="73"/>
      <c r="F20" s="58"/>
      <c r="G20" s="75"/>
      <c r="H20" s="76"/>
      <c r="I20" s="77"/>
    </row>
    <row r="21" spans="1:11" x14ac:dyDescent="0.25">
      <c r="A21" s="422" t="s">
        <v>152</v>
      </c>
      <c r="B21" s="423"/>
      <c r="C21" s="423"/>
      <c r="D21" s="423"/>
      <c r="E21" s="423"/>
      <c r="F21" s="423"/>
      <c r="G21" s="423"/>
      <c r="H21" s="424"/>
      <c r="I21" s="71"/>
    </row>
    <row r="22" spans="1:11" x14ac:dyDescent="0.25">
      <c r="A22" s="401" t="s">
        <v>153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25">
      <c r="A23" s="78" t="s">
        <v>154</v>
      </c>
      <c r="B23" s="404" t="s">
        <v>228</v>
      </c>
      <c r="C23" s="405"/>
      <c r="D23" s="405"/>
      <c r="E23" s="405"/>
      <c r="F23" s="406"/>
      <c r="G23" s="136" t="s">
        <v>149</v>
      </c>
      <c r="H23" s="94" t="s">
        <v>150</v>
      </c>
      <c r="I23" s="95" t="s">
        <v>151</v>
      </c>
      <c r="K23" s="100"/>
    </row>
    <row r="24" spans="1:11" x14ac:dyDescent="0.25">
      <c r="A24" s="193">
        <v>1</v>
      </c>
      <c r="B24" s="504" t="s">
        <v>701</v>
      </c>
      <c r="C24" s="505"/>
      <c r="D24" s="505"/>
      <c r="E24" s="505"/>
      <c r="F24" s="506"/>
      <c r="G24" s="195">
        <v>1</v>
      </c>
      <c r="H24" s="194">
        <v>28800</v>
      </c>
      <c r="I24" s="87">
        <f>H24*G24</f>
        <v>28800</v>
      </c>
    </row>
    <row r="25" spans="1:11" x14ac:dyDescent="0.25">
      <c r="A25" s="83">
        <v>2</v>
      </c>
      <c r="B25" s="504" t="s">
        <v>702</v>
      </c>
      <c r="C25" s="505"/>
      <c r="D25" s="505"/>
      <c r="E25" s="505"/>
      <c r="F25" s="506"/>
      <c r="G25" s="195">
        <v>1</v>
      </c>
      <c r="H25" s="194">
        <v>1700</v>
      </c>
      <c r="I25" s="87">
        <f>H25*G25</f>
        <v>1700</v>
      </c>
    </row>
    <row r="26" spans="1:11" x14ac:dyDescent="0.25">
      <c r="A26" s="83">
        <v>3</v>
      </c>
      <c r="B26" s="504" t="s">
        <v>383</v>
      </c>
      <c r="C26" s="505"/>
      <c r="D26" s="505"/>
      <c r="E26" s="505"/>
      <c r="F26" s="506"/>
      <c r="G26" s="195">
        <v>1</v>
      </c>
      <c r="H26" s="194">
        <v>250</v>
      </c>
      <c r="I26" s="87">
        <f>H26*G26</f>
        <v>250</v>
      </c>
    </row>
    <row r="27" spans="1:11" x14ac:dyDescent="0.25">
      <c r="A27" s="83"/>
      <c r="B27" s="504"/>
      <c r="C27" s="505"/>
      <c r="D27" s="505"/>
      <c r="E27" s="505"/>
      <c r="F27" s="506"/>
      <c r="G27" s="195"/>
      <c r="H27" s="194"/>
      <c r="I27" s="87"/>
    </row>
    <row r="28" spans="1:11" x14ac:dyDescent="0.25">
      <c r="A28" s="83"/>
      <c r="B28" s="504"/>
      <c r="C28" s="505"/>
      <c r="D28" s="505"/>
      <c r="E28" s="505"/>
      <c r="F28" s="506"/>
      <c r="G28" s="195"/>
      <c r="H28" s="194"/>
      <c r="I28" s="87"/>
    </row>
    <row r="29" spans="1:11" x14ac:dyDescent="0.25">
      <c r="A29" s="83"/>
      <c r="B29" s="458"/>
      <c r="C29" s="459"/>
      <c r="D29" s="459"/>
      <c r="E29" s="459"/>
      <c r="F29" s="459"/>
      <c r="G29" s="146"/>
      <c r="H29" s="147"/>
      <c r="I29" s="87"/>
    </row>
    <row r="30" spans="1:11" x14ac:dyDescent="0.25">
      <c r="A30" s="455" t="s">
        <v>229</v>
      </c>
      <c r="B30" s="423"/>
      <c r="C30" s="423"/>
      <c r="D30" s="423"/>
      <c r="E30" s="423"/>
      <c r="F30" s="423"/>
      <c r="G30" s="423"/>
      <c r="H30" s="424"/>
      <c r="I30" s="141">
        <f>SUM(I24:I29)</f>
        <v>30750</v>
      </c>
    </row>
    <row r="31" spans="1:11" x14ac:dyDescent="0.25">
      <c r="A31" s="422" t="s">
        <v>230</v>
      </c>
      <c r="B31" s="423"/>
      <c r="C31" s="423"/>
      <c r="D31" s="423"/>
      <c r="E31" s="423"/>
      <c r="F31" s="423"/>
      <c r="G31" s="423"/>
      <c r="H31" s="424"/>
      <c r="I31" s="142">
        <f>ROUND((I30*0.15),2)</f>
        <v>4612.5</v>
      </c>
    </row>
    <row r="32" spans="1:11" x14ac:dyDescent="0.25">
      <c r="A32" s="422" t="s">
        <v>231</v>
      </c>
      <c r="B32" s="423"/>
      <c r="C32" s="423"/>
      <c r="D32" s="423"/>
      <c r="E32" s="423"/>
      <c r="F32" s="423"/>
      <c r="G32" s="423"/>
      <c r="H32" s="424"/>
      <c r="I32" s="130">
        <f>I30+I31</f>
        <v>35362.5</v>
      </c>
    </row>
    <row r="33" spans="1:20" x14ac:dyDescent="0.25">
      <c r="A33" s="401" t="s">
        <v>163</v>
      </c>
      <c r="B33" s="402"/>
      <c r="C33" s="402"/>
      <c r="D33" s="402"/>
      <c r="E33" s="402"/>
      <c r="F33" s="402"/>
      <c r="G33" s="402"/>
      <c r="H33" s="402"/>
      <c r="I33" s="403"/>
    </row>
    <row r="34" spans="1:20" x14ac:dyDescent="0.25">
      <c r="A34" s="78" t="s">
        <v>164</v>
      </c>
      <c r="B34" s="428" t="s">
        <v>165</v>
      </c>
      <c r="C34" s="435"/>
      <c r="D34" s="429"/>
      <c r="E34" s="404" t="s">
        <v>147</v>
      </c>
      <c r="F34" s="406"/>
      <c r="G34" s="80" t="s">
        <v>149</v>
      </c>
      <c r="H34" s="81" t="s">
        <v>150</v>
      </c>
      <c r="I34" s="82" t="s">
        <v>151</v>
      </c>
    </row>
    <row r="35" spans="1:20" x14ac:dyDescent="0.25">
      <c r="A35" s="83">
        <v>1</v>
      </c>
      <c r="B35" s="535" t="s">
        <v>166</v>
      </c>
      <c r="C35" s="536"/>
      <c r="D35" s="537"/>
      <c r="E35" s="538" t="s">
        <v>167</v>
      </c>
      <c r="F35" s="539"/>
      <c r="G35" s="202">
        <v>10</v>
      </c>
      <c r="H35" s="203">
        <v>450</v>
      </c>
      <c r="I35" s="90">
        <f>SUM(G35*H35)</f>
        <v>4500</v>
      </c>
    </row>
    <row r="36" spans="1:20" x14ac:dyDescent="0.25">
      <c r="A36" s="83">
        <v>2</v>
      </c>
      <c r="B36" s="526" t="s">
        <v>168</v>
      </c>
      <c r="C36" s="527"/>
      <c r="D36" s="528"/>
      <c r="E36" s="493" t="s">
        <v>167</v>
      </c>
      <c r="F36" s="494"/>
      <c r="G36" s="153"/>
      <c r="H36" s="204">
        <v>350</v>
      </c>
      <c r="I36" s="87">
        <f t="shared" ref="I36:I40" si="0">SUM(G36*H36)</f>
        <v>0</v>
      </c>
    </row>
    <row r="37" spans="1:20" x14ac:dyDescent="0.25">
      <c r="A37" s="83">
        <v>3</v>
      </c>
      <c r="B37" s="526" t="s">
        <v>169</v>
      </c>
      <c r="C37" s="527"/>
      <c r="D37" s="528"/>
      <c r="E37" s="493" t="s">
        <v>167</v>
      </c>
      <c r="F37" s="494"/>
      <c r="G37" s="153"/>
      <c r="H37" s="204">
        <v>300</v>
      </c>
      <c r="I37" s="87">
        <f t="shared" si="0"/>
        <v>0</v>
      </c>
    </row>
    <row r="38" spans="1:20" x14ac:dyDescent="0.25">
      <c r="A38" s="83">
        <v>4</v>
      </c>
      <c r="B38" s="526" t="s">
        <v>170</v>
      </c>
      <c r="C38" s="527"/>
      <c r="D38" s="528"/>
      <c r="E38" s="493" t="s">
        <v>167</v>
      </c>
      <c r="F38" s="494"/>
      <c r="G38" s="153">
        <v>10</v>
      </c>
      <c r="H38" s="204">
        <v>200</v>
      </c>
      <c r="I38" s="87">
        <f t="shared" si="0"/>
        <v>2000</v>
      </c>
    </row>
    <row r="39" spans="1:20" x14ac:dyDescent="0.25">
      <c r="A39" s="83">
        <v>5</v>
      </c>
      <c r="B39" s="526" t="s">
        <v>171</v>
      </c>
      <c r="C39" s="527"/>
      <c r="D39" s="528"/>
      <c r="E39" s="493" t="s">
        <v>167</v>
      </c>
      <c r="F39" s="494"/>
      <c r="G39" s="153"/>
      <c r="H39" s="205">
        <v>200</v>
      </c>
      <c r="I39" s="87">
        <f t="shared" si="0"/>
        <v>0</v>
      </c>
      <c r="T39" s="199"/>
    </row>
    <row r="40" spans="1:20" x14ac:dyDescent="0.25">
      <c r="A40" s="97">
        <v>6</v>
      </c>
      <c r="B40" s="529" t="s">
        <v>394</v>
      </c>
      <c r="C40" s="530"/>
      <c r="D40" s="531"/>
      <c r="E40" s="485" t="s">
        <v>167</v>
      </c>
      <c r="F40" s="486"/>
      <c r="G40" s="206"/>
      <c r="H40" s="207">
        <v>140</v>
      </c>
      <c r="I40" s="196">
        <f t="shared" si="0"/>
        <v>0</v>
      </c>
    </row>
    <row r="41" spans="1:20" x14ac:dyDescent="0.25">
      <c r="A41" s="83"/>
      <c r="B41" s="532" t="s">
        <v>675</v>
      </c>
      <c r="C41" s="533"/>
      <c r="D41" s="533"/>
      <c r="E41" s="533"/>
      <c r="F41" s="533"/>
      <c r="G41" s="533"/>
      <c r="H41" s="534"/>
      <c r="I41" s="87">
        <f>SUM(I35:I40)</f>
        <v>6500</v>
      </c>
    </row>
    <row r="42" spans="1:20" x14ac:dyDescent="0.25">
      <c r="A42" s="83">
        <v>1</v>
      </c>
      <c r="B42" s="535" t="s">
        <v>166</v>
      </c>
      <c r="C42" s="536"/>
      <c r="D42" s="537"/>
      <c r="E42" s="538" t="s">
        <v>167</v>
      </c>
      <c r="F42" s="539"/>
      <c r="G42" s="202"/>
      <c r="H42" s="203">
        <v>675</v>
      </c>
      <c r="I42" s="90">
        <f>SUM(G42*H42)</f>
        <v>0</v>
      </c>
    </row>
    <row r="43" spans="1:20" x14ac:dyDescent="0.25">
      <c r="A43" s="83">
        <v>2</v>
      </c>
      <c r="B43" s="526" t="s">
        <v>168</v>
      </c>
      <c r="C43" s="527"/>
      <c r="D43" s="528"/>
      <c r="E43" s="493" t="s">
        <v>167</v>
      </c>
      <c r="F43" s="494"/>
      <c r="G43" s="153"/>
      <c r="H43" s="204">
        <v>525</v>
      </c>
      <c r="I43" s="87">
        <f t="shared" ref="I43:I47" si="1">SUM(G43*H43)</f>
        <v>0</v>
      </c>
    </row>
    <row r="44" spans="1:20" x14ac:dyDescent="0.25">
      <c r="A44" s="83">
        <v>3</v>
      </c>
      <c r="B44" s="526" t="s">
        <v>169</v>
      </c>
      <c r="C44" s="527"/>
      <c r="D44" s="528"/>
      <c r="E44" s="493" t="s">
        <v>167</v>
      </c>
      <c r="F44" s="494"/>
      <c r="G44" s="153"/>
      <c r="H44" s="204">
        <v>450</v>
      </c>
      <c r="I44" s="87">
        <f t="shared" si="1"/>
        <v>0</v>
      </c>
    </row>
    <row r="45" spans="1:20" x14ac:dyDescent="0.25">
      <c r="A45" s="83">
        <v>4</v>
      </c>
      <c r="B45" s="526" t="s">
        <v>170</v>
      </c>
      <c r="C45" s="527"/>
      <c r="D45" s="528"/>
      <c r="E45" s="493" t="s">
        <v>167</v>
      </c>
      <c r="F45" s="494"/>
      <c r="G45" s="153"/>
      <c r="H45" s="204">
        <v>300</v>
      </c>
      <c r="I45" s="87">
        <f t="shared" si="1"/>
        <v>0</v>
      </c>
    </row>
    <row r="46" spans="1:20" x14ac:dyDescent="0.25">
      <c r="A46" s="83">
        <v>5</v>
      </c>
      <c r="B46" s="395" t="s">
        <v>171</v>
      </c>
      <c r="C46" s="396"/>
      <c r="D46" s="397"/>
      <c r="E46" s="420" t="s">
        <v>167</v>
      </c>
      <c r="F46" s="421"/>
      <c r="G46" s="84"/>
      <c r="H46" s="116">
        <v>300</v>
      </c>
      <c r="I46" s="87">
        <f t="shared" si="1"/>
        <v>0</v>
      </c>
    </row>
    <row r="47" spans="1:20" x14ac:dyDescent="0.25">
      <c r="A47" s="97">
        <v>6</v>
      </c>
      <c r="B47" s="398" t="s">
        <v>394</v>
      </c>
      <c r="C47" s="399"/>
      <c r="D47" s="400"/>
      <c r="E47" s="415" t="s">
        <v>167</v>
      </c>
      <c r="F47" s="416"/>
      <c r="G47" s="198"/>
      <c r="H47" s="197">
        <v>210</v>
      </c>
      <c r="I47" s="196">
        <f t="shared" si="1"/>
        <v>0</v>
      </c>
    </row>
    <row r="48" spans="1:20" x14ac:dyDescent="0.25">
      <c r="A48" s="83"/>
      <c r="B48" s="428" t="s">
        <v>676</v>
      </c>
      <c r="C48" s="435"/>
      <c r="D48" s="435"/>
      <c r="E48" s="435"/>
      <c r="F48" s="435"/>
      <c r="G48" s="435"/>
      <c r="H48" s="429"/>
      <c r="I48" s="87">
        <f>SUM(I42:I47)</f>
        <v>0</v>
      </c>
    </row>
    <row r="49" spans="1:9" x14ac:dyDescent="0.25">
      <c r="A49" s="83">
        <v>1</v>
      </c>
      <c r="B49" s="425" t="s">
        <v>166</v>
      </c>
      <c r="C49" s="426"/>
      <c r="D49" s="427"/>
      <c r="E49" s="410" t="s">
        <v>167</v>
      </c>
      <c r="F49" s="411"/>
      <c r="G49" s="115"/>
      <c r="H49" s="113">
        <v>900</v>
      </c>
      <c r="I49" s="90">
        <f>SUM(G49*H49)</f>
        <v>0</v>
      </c>
    </row>
    <row r="50" spans="1:9" x14ac:dyDescent="0.25">
      <c r="A50" s="83">
        <v>2</v>
      </c>
      <c r="B50" s="395" t="s">
        <v>168</v>
      </c>
      <c r="C50" s="396"/>
      <c r="D50" s="397"/>
      <c r="E50" s="420" t="s">
        <v>167</v>
      </c>
      <c r="F50" s="421"/>
      <c r="G50" s="84"/>
      <c r="H50" s="114">
        <v>700</v>
      </c>
      <c r="I50" s="87">
        <f t="shared" ref="I50:I54" si="2">SUM(G50*H50)</f>
        <v>0</v>
      </c>
    </row>
    <row r="51" spans="1:9" x14ac:dyDescent="0.25">
      <c r="A51" s="83">
        <v>3</v>
      </c>
      <c r="B51" s="395" t="s">
        <v>169</v>
      </c>
      <c r="C51" s="396"/>
      <c r="D51" s="397"/>
      <c r="E51" s="420" t="s">
        <v>167</v>
      </c>
      <c r="F51" s="421"/>
      <c r="G51" s="84"/>
      <c r="H51" s="114">
        <v>600</v>
      </c>
      <c r="I51" s="87">
        <f t="shared" si="2"/>
        <v>0</v>
      </c>
    </row>
    <row r="52" spans="1:9" x14ac:dyDescent="0.25">
      <c r="A52" s="83">
        <v>4</v>
      </c>
      <c r="B52" s="395" t="s">
        <v>170</v>
      </c>
      <c r="C52" s="396"/>
      <c r="D52" s="397"/>
      <c r="E52" s="420" t="s">
        <v>167</v>
      </c>
      <c r="F52" s="421"/>
      <c r="G52" s="84"/>
      <c r="H52" s="114">
        <v>400</v>
      </c>
      <c r="I52" s="87">
        <f t="shared" si="2"/>
        <v>0</v>
      </c>
    </row>
    <row r="53" spans="1:9" x14ac:dyDescent="0.25">
      <c r="A53" s="83">
        <v>5</v>
      </c>
      <c r="B53" s="395" t="s">
        <v>171</v>
      </c>
      <c r="C53" s="396"/>
      <c r="D53" s="397"/>
      <c r="E53" s="420" t="s">
        <v>167</v>
      </c>
      <c r="F53" s="421"/>
      <c r="G53" s="84"/>
      <c r="H53" s="116">
        <v>400</v>
      </c>
      <c r="I53" s="87">
        <f t="shared" si="2"/>
        <v>0</v>
      </c>
    </row>
    <row r="54" spans="1:9" x14ac:dyDescent="0.25">
      <c r="A54" s="97">
        <v>6</v>
      </c>
      <c r="B54" s="398" t="s">
        <v>394</v>
      </c>
      <c r="C54" s="399"/>
      <c r="D54" s="400"/>
      <c r="E54" s="415" t="s">
        <v>167</v>
      </c>
      <c r="F54" s="416"/>
      <c r="G54" s="198"/>
      <c r="H54" s="197">
        <v>280</v>
      </c>
      <c r="I54" s="196">
        <f t="shared" si="2"/>
        <v>0</v>
      </c>
    </row>
    <row r="55" spans="1:9" x14ac:dyDescent="0.25">
      <c r="A55" s="92"/>
      <c r="B55" s="404"/>
      <c r="C55" s="405"/>
      <c r="D55" s="405"/>
      <c r="E55" s="405"/>
      <c r="F55" s="405"/>
      <c r="G55" s="406"/>
      <c r="H55" s="76"/>
      <c r="I55" s="87">
        <f>SUM(I49:I54)</f>
        <v>0</v>
      </c>
    </row>
    <row r="56" spans="1:9" x14ac:dyDescent="0.25">
      <c r="A56" s="422" t="s">
        <v>173</v>
      </c>
      <c r="B56" s="423"/>
      <c r="C56" s="423"/>
      <c r="D56" s="423"/>
      <c r="E56" s="423"/>
      <c r="F56" s="423"/>
      <c r="G56" s="423"/>
      <c r="H56" s="424"/>
      <c r="I56" s="98"/>
    </row>
    <row r="57" spans="1:9" x14ac:dyDescent="0.25">
      <c r="A57" s="401" t="s">
        <v>174</v>
      </c>
      <c r="B57" s="402"/>
      <c r="C57" s="402"/>
      <c r="D57" s="402"/>
      <c r="E57" s="402"/>
      <c r="F57" s="402"/>
      <c r="G57" s="402"/>
      <c r="H57" s="402"/>
      <c r="I57" s="403"/>
    </row>
    <row r="58" spans="1:9" x14ac:dyDescent="0.25">
      <c r="A58" s="78" t="s">
        <v>175</v>
      </c>
      <c r="B58" s="404" t="s">
        <v>176</v>
      </c>
      <c r="C58" s="405"/>
      <c r="D58" s="406"/>
      <c r="E58" s="404" t="s">
        <v>177</v>
      </c>
      <c r="F58" s="406"/>
      <c r="G58" s="94" t="s">
        <v>178</v>
      </c>
      <c r="H58" s="94" t="s">
        <v>150</v>
      </c>
      <c r="I58" s="95" t="s">
        <v>151</v>
      </c>
    </row>
    <row r="59" spans="1:9" x14ac:dyDescent="0.25">
      <c r="A59" s="83">
        <v>1</v>
      </c>
      <c r="B59" s="407" t="s">
        <v>703</v>
      </c>
      <c r="C59" s="408"/>
      <c r="D59" s="409"/>
      <c r="E59" s="420">
        <v>3</v>
      </c>
      <c r="F59" s="421"/>
      <c r="G59" s="153">
        <v>169.8</v>
      </c>
      <c r="H59" s="96">
        <v>5</v>
      </c>
      <c r="I59" s="167">
        <f>H59*G59</f>
        <v>849</v>
      </c>
    </row>
    <row r="60" spans="1:9" x14ac:dyDescent="0.25">
      <c r="A60" s="97"/>
      <c r="B60" s="412"/>
      <c r="C60" s="413"/>
      <c r="D60" s="414"/>
      <c r="E60" s="415"/>
      <c r="F60" s="416"/>
      <c r="G60" s="84"/>
      <c r="H60" s="96"/>
      <c r="I60" s="167"/>
    </row>
    <row r="61" spans="1:9" x14ac:dyDescent="0.25">
      <c r="A61" s="422" t="s">
        <v>181</v>
      </c>
      <c r="B61" s="423"/>
      <c r="C61" s="423"/>
      <c r="D61" s="423"/>
      <c r="E61" s="423"/>
      <c r="F61" s="423"/>
      <c r="G61" s="423"/>
      <c r="H61" s="424"/>
      <c r="I61" s="98">
        <f>SUM(I59:I60)</f>
        <v>849</v>
      </c>
    </row>
    <row r="62" spans="1:9" x14ac:dyDescent="0.25">
      <c r="A62" s="524"/>
      <c r="B62" s="432"/>
      <c r="C62" s="432"/>
      <c r="D62" s="432"/>
      <c r="E62" s="432"/>
      <c r="F62" s="101"/>
      <c r="G62" s="102"/>
      <c r="H62" s="102"/>
      <c r="I62" s="103"/>
    </row>
    <row r="63" spans="1:9" x14ac:dyDescent="0.25">
      <c r="A63" s="390"/>
      <c r="B63" s="391"/>
      <c r="C63" s="391"/>
      <c r="D63" s="391"/>
      <c r="E63" s="391"/>
      <c r="F63" s="104"/>
      <c r="G63" s="394" t="s">
        <v>182</v>
      </c>
      <c r="H63" s="391"/>
      <c r="I63" s="105">
        <f>I61+I55+I48+I41+I32+I21</f>
        <v>42711.5</v>
      </c>
    </row>
    <row r="64" spans="1:9" x14ac:dyDescent="0.25">
      <c r="A64" s="390"/>
      <c r="B64" s="391"/>
      <c r="C64" s="391"/>
      <c r="D64" s="391"/>
      <c r="E64" s="391"/>
      <c r="F64" s="58"/>
      <c r="G64" s="106"/>
      <c r="H64" s="107"/>
      <c r="I64" s="108"/>
    </row>
    <row r="65" spans="1:9" ht="15.75" thickBot="1" x14ac:dyDescent="0.3">
      <c r="A65" s="390"/>
      <c r="B65" s="391"/>
      <c r="C65" s="391"/>
      <c r="D65" s="391"/>
      <c r="E65" s="391"/>
      <c r="F65" s="58"/>
      <c r="G65" s="444" t="s">
        <v>183</v>
      </c>
      <c r="H65" s="445"/>
      <c r="I65" s="117">
        <f>I63+I64</f>
        <v>42711.5</v>
      </c>
    </row>
    <row r="66" spans="1:9" ht="16.5" thickTop="1" thickBot="1" x14ac:dyDescent="0.3">
      <c r="A66" s="109"/>
      <c r="B66" s="110"/>
      <c r="C66" s="392"/>
      <c r="D66" s="393"/>
      <c r="E66" s="393"/>
      <c r="F66" s="393"/>
      <c r="G66" s="111"/>
      <c r="H66" s="111"/>
      <c r="I66" s="112"/>
    </row>
    <row r="68" spans="1:9" x14ac:dyDescent="0.25">
      <c r="A68" s="55"/>
      <c r="B68" s="55"/>
    </row>
  </sheetData>
  <mergeCells count="92"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A33:I33"/>
    <mergeCell ref="A22:I22"/>
    <mergeCell ref="B23:F23"/>
    <mergeCell ref="B24:F24"/>
    <mergeCell ref="B25:F25"/>
    <mergeCell ref="B26:F26"/>
    <mergeCell ref="B27:F27"/>
    <mergeCell ref="B28:F28"/>
    <mergeCell ref="B29:F29"/>
    <mergeCell ref="A30:H30"/>
    <mergeCell ref="A31:H31"/>
    <mergeCell ref="A32:H32"/>
    <mergeCell ref="B34:D34"/>
    <mergeCell ref="E34:F34"/>
    <mergeCell ref="B35:D35"/>
    <mergeCell ref="E35:F35"/>
    <mergeCell ref="B36:D36"/>
    <mergeCell ref="E36:F36"/>
    <mergeCell ref="B43:D43"/>
    <mergeCell ref="E43:F43"/>
    <mergeCell ref="B37:D37"/>
    <mergeCell ref="E37:F37"/>
    <mergeCell ref="B38:D38"/>
    <mergeCell ref="E38:F38"/>
    <mergeCell ref="B39:D39"/>
    <mergeCell ref="E39:F39"/>
    <mergeCell ref="B40:D40"/>
    <mergeCell ref="E40:F40"/>
    <mergeCell ref="B41:H41"/>
    <mergeCell ref="B42:D42"/>
    <mergeCell ref="E42:F42"/>
    <mergeCell ref="B50:D50"/>
    <mergeCell ref="E50:F50"/>
    <mergeCell ref="B44:D44"/>
    <mergeCell ref="E44:F44"/>
    <mergeCell ref="B45:D45"/>
    <mergeCell ref="E45:F45"/>
    <mergeCell ref="B46:D46"/>
    <mergeCell ref="E46:F46"/>
    <mergeCell ref="B47:D47"/>
    <mergeCell ref="E47:F47"/>
    <mergeCell ref="B48:H48"/>
    <mergeCell ref="B49:D49"/>
    <mergeCell ref="E49:F49"/>
    <mergeCell ref="B51:D51"/>
    <mergeCell ref="E51:F51"/>
    <mergeCell ref="B52:D52"/>
    <mergeCell ref="E52:F52"/>
    <mergeCell ref="B53:D53"/>
    <mergeCell ref="E53:F53"/>
    <mergeCell ref="A62:E62"/>
    <mergeCell ref="B54:D54"/>
    <mergeCell ref="E54:F54"/>
    <mergeCell ref="B55:G55"/>
    <mergeCell ref="A56:H56"/>
    <mergeCell ref="A57:I57"/>
    <mergeCell ref="B58:D58"/>
    <mergeCell ref="E58:F58"/>
    <mergeCell ref="B59:D59"/>
    <mergeCell ref="E59:F59"/>
    <mergeCell ref="B60:D60"/>
    <mergeCell ref="E60:F60"/>
    <mergeCell ref="A61:H61"/>
    <mergeCell ref="C66:F66"/>
    <mergeCell ref="A63:B63"/>
    <mergeCell ref="C63:E63"/>
    <mergeCell ref="G63:H63"/>
    <mergeCell ref="A64:B64"/>
    <mergeCell ref="C64:E64"/>
    <mergeCell ref="A65:B65"/>
    <mergeCell ref="C65:E65"/>
    <mergeCell ref="G65:H65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tabColor rgb="FF00B050"/>
  </sheetPr>
  <dimension ref="A1:T68"/>
  <sheetViews>
    <sheetView topLeftCell="A6" workbookViewId="0">
      <selection activeCell="B59" sqref="B59:D59"/>
    </sheetView>
  </sheetViews>
  <sheetFormatPr defaultColWidth="9.140625"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8.140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682</v>
      </c>
      <c r="G9" s="429"/>
      <c r="H9" s="512" t="e">
        <f>#REF!</f>
        <v>#REF!</v>
      </c>
      <c r="I9" s="513"/>
    </row>
    <row r="10" spans="1:13" x14ac:dyDescent="0.25">
      <c r="A10" s="57" t="s">
        <v>130</v>
      </c>
      <c r="B10" s="55"/>
      <c r="F10" s="428" t="s">
        <v>131</v>
      </c>
      <c r="G10" s="429"/>
      <c r="H10" s="514" t="e">
        <f>#REF!</f>
        <v>#REF!</v>
      </c>
      <c r="I10" s="515"/>
    </row>
    <row r="11" spans="1:13" x14ac:dyDescent="0.25">
      <c r="A11" s="57" t="s">
        <v>132</v>
      </c>
      <c r="B11" s="55"/>
      <c r="F11" s="428" t="s">
        <v>133</v>
      </c>
      <c r="G11" s="429"/>
      <c r="H11" s="516" t="e">
        <f>#REF!</f>
        <v>#REF!</v>
      </c>
      <c r="I11" s="515"/>
    </row>
    <row r="12" spans="1:13" x14ac:dyDescent="0.25">
      <c r="A12" s="57" t="s">
        <v>135</v>
      </c>
      <c r="B12" s="55"/>
      <c r="F12" s="428" t="s">
        <v>136</v>
      </c>
      <c r="G12" s="429"/>
      <c r="H12" s="525" t="e">
        <f>#REF!</f>
        <v>#REF!</v>
      </c>
      <c r="I12" s="515"/>
    </row>
    <row r="13" spans="1:13" x14ac:dyDescent="0.25">
      <c r="A13" s="57" t="s">
        <v>137</v>
      </c>
      <c r="B13" s="55"/>
      <c r="F13" s="137" t="s">
        <v>138</v>
      </c>
      <c r="G13" s="138"/>
      <c r="H13" s="519" t="s">
        <v>139</v>
      </c>
      <c r="I13" s="520"/>
    </row>
    <row r="14" spans="1:13" x14ac:dyDescent="0.25">
      <c r="A14" s="57"/>
      <c r="B14" s="55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456</v>
      </c>
      <c r="G15" s="460"/>
      <c r="H15" s="461" t="s">
        <v>405</v>
      </c>
      <c r="I15" s="457"/>
    </row>
    <row r="16" spans="1:13" x14ac:dyDescent="0.25">
      <c r="A16" s="434" t="s">
        <v>704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/>
    </row>
    <row r="20" spans="1:11" x14ac:dyDescent="0.25">
      <c r="A20" s="72"/>
      <c r="B20" s="415"/>
      <c r="C20" s="433"/>
      <c r="D20" s="416"/>
      <c r="E20" s="73"/>
      <c r="F20" s="58"/>
      <c r="G20" s="75"/>
      <c r="H20" s="76"/>
      <c r="I20" s="77"/>
    </row>
    <row r="21" spans="1:11" x14ac:dyDescent="0.25">
      <c r="A21" s="422" t="s">
        <v>152</v>
      </c>
      <c r="B21" s="423"/>
      <c r="C21" s="423"/>
      <c r="D21" s="423"/>
      <c r="E21" s="423"/>
      <c r="F21" s="423"/>
      <c r="G21" s="423"/>
      <c r="H21" s="424"/>
      <c r="I21" s="71"/>
    </row>
    <row r="22" spans="1:11" x14ac:dyDescent="0.25">
      <c r="A22" s="401" t="s">
        <v>153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25">
      <c r="A23" s="78" t="s">
        <v>154</v>
      </c>
      <c r="B23" s="404" t="s">
        <v>228</v>
      </c>
      <c r="C23" s="405"/>
      <c r="D23" s="405"/>
      <c r="E23" s="405"/>
      <c r="F23" s="406"/>
      <c r="G23" s="136" t="s">
        <v>149</v>
      </c>
      <c r="H23" s="94" t="s">
        <v>150</v>
      </c>
      <c r="I23" s="95" t="s">
        <v>151</v>
      </c>
      <c r="K23" s="100"/>
    </row>
    <row r="24" spans="1:11" x14ac:dyDescent="0.25">
      <c r="A24" s="193"/>
      <c r="B24" s="504"/>
      <c r="C24" s="505"/>
      <c r="D24" s="505"/>
      <c r="E24" s="505"/>
      <c r="F24" s="506"/>
      <c r="G24" s="195"/>
      <c r="H24" s="194"/>
      <c r="I24" s="87"/>
    </row>
    <row r="25" spans="1:11" x14ac:dyDescent="0.25">
      <c r="A25" s="83"/>
      <c r="B25" s="504"/>
      <c r="C25" s="505"/>
      <c r="D25" s="505"/>
      <c r="E25" s="505"/>
      <c r="F25" s="506"/>
      <c r="G25" s="195"/>
      <c r="H25" s="194"/>
      <c r="I25" s="87"/>
    </row>
    <row r="26" spans="1:11" x14ac:dyDescent="0.25">
      <c r="A26" s="83"/>
      <c r="B26" s="504"/>
      <c r="C26" s="505"/>
      <c r="D26" s="505"/>
      <c r="E26" s="505"/>
      <c r="F26" s="506"/>
      <c r="G26" s="195"/>
      <c r="H26" s="194"/>
      <c r="I26" s="87"/>
    </row>
    <row r="27" spans="1:11" x14ac:dyDescent="0.25">
      <c r="A27" s="83"/>
      <c r="B27" s="504"/>
      <c r="C27" s="505"/>
      <c r="D27" s="505"/>
      <c r="E27" s="505"/>
      <c r="F27" s="506"/>
      <c r="G27" s="195"/>
      <c r="H27" s="194"/>
      <c r="I27" s="87"/>
    </row>
    <row r="28" spans="1:11" x14ac:dyDescent="0.25">
      <c r="A28" s="83"/>
      <c r="B28" s="504"/>
      <c r="C28" s="505"/>
      <c r="D28" s="505"/>
      <c r="E28" s="505"/>
      <c r="F28" s="506"/>
      <c r="G28" s="195"/>
      <c r="H28" s="194"/>
      <c r="I28" s="87"/>
    </row>
    <row r="29" spans="1:11" x14ac:dyDescent="0.25">
      <c r="A29" s="83"/>
      <c r="B29" s="458"/>
      <c r="C29" s="459"/>
      <c r="D29" s="459"/>
      <c r="E29" s="459"/>
      <c r="F29" s="459"/>
      <c r="G29" s="146"/>
      <c r="H29" s="147"/>
      <c r="I29" s="87"/>
    </row>
    <row r="30" spans="1:11" x14ac:dyDescent="0.25">
      <c r="A30" s="455" t="s">
        <v>229</v>
      </c>
      <c r="B30" s="423"/>
      <c r="C30" s="423"/>
      <c r="D30" s="423"/>
      <c r="E30" s="423"/>
      <c r="F30" s="423"/>
      <c r="G30" s="423"/>
      <c r="H30" s="424"/>
      <c r="I30" s="141">
        <f>SUM(I24:I29)</f>
        <v>0</v>
      </c>
    </row>
    <row r="31" spans="1:11" x14ac:dyDescent="0.25">
      <c r="A31" s="422" t="s">
        <v>230</v>
      </c>
      <c r="B31" s="423"/>
      <c r="C31" s="423"/>
      <c r="D31" s="423"/>
      <c r="E31" s="423"/>
      <c r="F31" s="423"/>
      <c r="G31" s="423"/>
      <c r="H31" s="424"/>
      <c r="I31" s="142">
        <f>ROUND((I30*0.15),2)</f>
        <v>0</v>
      </c>
    </row>
    <row r="32" spans="1:11" x14ac:dyDescent="0.25">
      <c r="A32" s="422" t="s">
        <v>231</v>
      </c>
      <c r="B32" s="423"/>
      <c r="C32" s="423"/>
      <c r="D32" s="423"/>
      <c r="E32" s="423"/>
      <c r="F32" s="423"/>
      <c r="G32" s="423"/>
      <c r="H32" s="424"/>
      <c r="I32" s="130">
        <f>I30+I31</f>
        <v>0</v>
      </c>
    </row>
    <row r="33" spans="1:20" x14ac:dyDescent="0.25">
      <c r="A33" s="401" t="s">
        <v>163</v>
      </c>
      <c r="B33" s="402"/>
      <c r="C33" s="402"/>
      <c r="D33" s="402"/>
      <c r="E33" s="402"/>
      <c r="F33" s="402"/>
      <c r="G33" s="402"/>
      <c r="H33" s="402"/>
      <c r="I33" s="403"/>
    </row>
    <row r="34" spans="1:20" x14ac:dyDescent="0.25">
      <c r="A34" s="78" t="s">
        <v>164</v>
      </c>
      <c r="B34" s="428" t="s">
        <v>165</v>
      </c>
      <c r="C34" s="435"/>
      <c r="D34" s="429"/>
      <c r="E34" s="404" t="s">
        <v>147</v>
      </c>
      <c r="F34" s="406"/>
      <c r="G34" s="80" t="s">
        <v>149</v>
      </c>
      <c r="H34" s="81" t="s">
        <v>150</v>
      </c>
      <c r="I34" s="82" t="s">
        <v>151</v>
      </c>
    </row>
    <row r="35" spans="1:20" x14ac:dyDescent="0.25">
      <c r="A35" s="83">
        <v>1</v>
      </c>
      <c r="B35" s="425" t="s">
        <v>166</v>
      </c>
      <c r="C35" s="426"/>
      <c r="D35" s="427"/>
      <c r="E35" s="410" t="s">
        <v>167</v>
      </c>
      <c r="F35" s="411"/>
      <c r="G35" s="115"/>
      <c r="H35" s="113">
        <v>450</v>
      </c>
      <c r="I35" s="90">
        <f>SUM(G35*H35)</f>
        <v>0</v>
      </c>
    </row>
    <row r="36" spans="1:20" x14ac:dyDescent="0.25">
      <c r="A36" s="83">
        <v>2</v>
      </c>
      <c r="B36" s="395" t="s">
        <v>168</v>
      </c>
      <c r="C36" s="396"/>
      <c r="D36" s="397"/>
      <c r="E36" s="420" t="s">
        <v>167</v>
      </c>
      <c r="F36" s="421"/>
      <c r="G36" s="84"/>
      <c r="H36" s="114">
        <v>350</v>
      </c>
      <c r="I36" s="87">
        <f t="shared" ref="I36:I40" si="0">SUM(G36*H36)</f>
        <v>0</v>
      </c>
    </row>
    <row r="37" spans="1:20" x14ac:dyDescent="0.25">
      <c r="A37" s="83">
        <v>3</v>
      </c>
      <c r="B37" s="395" t="s">
        <v>169</v>
      </c>
      <c r="C37" s="396"/>
      <c r="D37" s="397"/>
      <c r="E37" s="420" t="s">
        <v>167</v>
      </c>
      <c r="F37" s="421"/>
      <c r="G37" s="84">
        <v>1.5</v>
      </c>
      <c r="H37" s="114">
        <v>300</v>
      </c>
      <c r="I37" s="87">
        <f t="shared" si="0"/>
        <v>450</v>
      </c>
    </row>
    <row r="38" spans="1:20" x14ac:dyDescent="0.25">
      <c r="A38" s="83">
        <v>4</v>
      </c>
      <c r="B38" s="395" t="s">
        <v>170</v>
      </c>
      <c r="C38" s="396"/>
      <c r="D38" s="397"/>
      <c r="E38" s="420" t="s">
        <v>167</v>
      </c>
      <c r="F38" s="421"/>
      <c r="G38" s="84">
        <v>1.5</v>
      </c>
      <c r="H38" s="114">
        <v>200</v>
      </c>
      <c r="I38" s="87">
        <f t="shared" si="0"/>
        <v>300</v>
      </c>
    </row>
    <row r="39" spans="1:20" x14ac:dyDescent="0.25">
      <c r="A39" s="83">
        <v>5</v>
      </c>
      <c r="B39" s="395" t="s">
        <v>171</v>
      </c>
      <c r="C39" s="396"/>
      <c r="D39" s="397"/>
      <c r="E39" s="420" t="s">
        <v>167</v>
      </c>
      <c r="F39" s="421"/>
      <c r="G39" s="84"/>
      <c r="H39" s="116">
        <v>200</v>
      </c>
      <c r="I39" s="87">
        <f t="shared" si="0"/>
        <v>0</v>
      </c>
      <c r="T39" s="199"/>
    </row>
    <row r="40" spans="1:20" x14ac:dyDescent="0.25">
      <c r="A40" s="97">
        <v>6</v>
      </c>
      <c r="B40" s="398" t="s">
        <v>394</v>
      </c>
      <c r="C40" s="399"/>
      <c r="D40" s="400"/>
      <c r="E40" s="415" t="s">
        <v>167</v>
      </c>
      <c r="F40" s="416"/>
      <c r="G40" s="198"/>
      <c r="H40" s="197">
        <v>140</v>
      </c>
      <c r="I40" s="196">
        <f t="shared" si="0"/>
        <v>0</v>
      </c>
    </row>
    <row r="41" spans="1:20" x14ac:dyDescent="0.25">
      <c r="A41" s="83"/>
      <c r="B41" s="428" t="s">
        <v>675</v>
      </c>
      <c r="C41" s="435"/>
      <c r="D41" s="435"/>
      <c r="E41" s="435"/>
      <c r="F41" s="435"/>
      <c r="G41" s="435"/>
      <c r="H41" s="429"/>
      <c r="I41" s="87">
        <f>SUM(I35:I40)</f>
        <v>750</v>
      </c>
    </row>
    <row r="42" spans="1:20" x14ac:dyDescent="0.25">
      <c r="A42" s="83">
        <v>1</v>
      </c>
      <c r="B42" s="425" t="s">
        <v>166</v>
      </c>
      <c r="C42" s="426"/>
      <c r="D42" s="427"/>
      <c r="E42" s="410" t="s">
        <v>167</v>
      </c>
      <c r="F42" s="411"/>
      <c r="G42" s="115"/>
      <c r="H42" s="113">
        <v>675</v>
      </c>
      <c r="I42" s="90">
        <f>SUM(G42*H42)</f>
        <v>0</v>
      </c>
    </row>
    <row r="43" spans="1:20" x14ac:dyDescent="0.25">
      <c r="A43" s="83">
        <v>2</v>
      </c>
      <c r="B43" s="395" t="s">
        <v>168</v>
      </c>
      <c r="C43" s="396"/>
      <c r="D43" s="397"/>
      <c r="E43" s="420" t="s">
        <v>167</v>
      </c>
      <c r="F43" s="421"/>
      <c r="G43" s="84"/>
      <c r="H43" s="114">
        <v>525</v>
      </c>
      <c r="I43" s="87">
        <f t="shared" ref="I43:I47" si="1">SUM(G43*H43)</f>
        <v>0</v>
      </c>
    </row>
    <row r="44" spans="1:20" x14ac:dyDescent="0.25">
      <c r="A44" s="83">
        <v>3</v>
      </c>
      <c r="B44" s="395" t="s">
        <v>169</v>
      </c>
      <c r="C44" s="396"/>
      <c r="D44" s="397"/>
      <c r="E44" s="420" t="s">
        <v>167</v>
      </c>
      <c r="F44" s="421"/>
      <c r="G44" s="84"/>
      <c r="H44" s="114">
        <v>450</v>
      </c>
      <c r="I44" s="87">
        <f t="shared" si="1"/>
        <v>0</v>
      </c>
    </row>
    <row r="45" spans="1:20" x14ac:dyDescent="0.25">
      <c r="A45" s="83">
        <v>4</v>
      </c>
      <c r="B45" s="395" t="s">
        <v>170</v>
      </c>
      <c r="C45" s="396"/>
      <c r="D45" s="397"/>
      <c r="E45" s="420" t="s">
        <v>167</v>
      </c>
      <c r="F45" s="421"/>
      <c r="G45" s="84"/>
      <c r="H45" s="114">
        <v>300</v>
      </c>
      <c r="I45" s="87">
        <f t="shared" si="1"/>
        <v>0</v>
      </c>
    </row>
    <row r="46" spans="1:20" x14ac:dyDescent="0.25">
      <c r="A46" s="83">
        <v>5</v>
      </c>
      <c r="B46" s="395" t="s">
        <v>171</v>
      </c>
      <c r="C46" s="396"/>
      <c r="D46" s="397"/>
      <c r="E46" s="420" t="s">
        <v>167</v>
      </c>
      <c r="F46" s="421"/>
      <c r="G46" s="84"/>
      <c r="H46" s="116">
        <v>300</v>
      </c>
      <c r="I46" s="87">
        <f t="shared" si="1"/>
        <v>0</v>
      </c>
    </row>
    <row r="47" spans="1:20" x14ac:dyDescent="0.25">
      <c r="A47" s="97">
        <v>6</v>
      </c>
      <c r="B47" s="398" t="s">
        <v>394</v>
      </c>
      <c r="C47" s="399"/>
      <c r="D47" s="400"/>
      <c r="E47" s="415" t="s">
        <v>167</v>
      </c>
      <c r="F47" s="416"/>
      <c r="G47" s="198"/>
      <c r="H47" s="197">
        <v>210</v>
      </c>
      <c r="I47" s="196">
        <f t="shared" si="1"/>
        <v>0</v>
      </c>
    </row>
    <row r="48" spans="1:20" x14ac:dyDescent="0.25">
      <c r="A48" s="83"/>
      <c r="B48" s="428" t="s">
        <v>676</v>
      </c>
      <c r="C48" s="435"/>
      <c r="D48" s="435"/>
      <c r="E48" s="435"/>
      <c r="F48" s="435"/>
      <c r="G48" s="435"/>
      <c r="H48" s="429"/>
      <c r="I48" s="87">
        <f>SUM(I42:I47)</f>
        <v>0</v>
      </c>
    </row>
    <row r="49" spans="1:9" x14ac:dyDescent="0.25">
      <c r="A49" s="83">
        <v>1</v>
      </c>
      <c r="B49" s="425" t="s">
        <v>166</v>
      </c>
      <c r="C49" s="426"/>
      <c r="D49" s="427"/>
      <c r="E49" s="410" t="s">
        <v>167</v>
      </c>
      <c r="F49" s="411"/>
      <c r="G49" s="115"/>
      <c r="H49" s="113">
        <v>900</v>
      </c>
      <c r="I49" s="90">
        <f>SUM(G49*H49)</f>
        <v>0</v>
      </c>
    </row>
    <row r="50" spans="1:9" x14ac:dyDescent="0.25">
      <c r="A50" s="83">
        <v>2</v>
      </c>
      <c r="B50" s="395" t="s">
        <v>168</v>
      </c>
      <c r="C50" s="396"/>
      <c r="D50" s="397"/>
      <c r="E50" s="420" t="s">
        <v>167</v>
      </c>
      <c r="F50" s="421"/>
      <c r="G50" s="84"/>
      <c r="H50" s="114">
        <v>700</v>
      </c>
      <c r="I50" s="87">
        <f t="shared" ref="I50:I54" si="2">SUM(G50*H50)</f>
        <v>0</v>
      </c>
    </row>
    <row r="51" spans="1:9" x14ac:dyDescent="0.25">
      <c r="A51" s="83">
        <v>3</v>
      </c>
      <c r="B51" s="395" t="s">
        <v>169</v>
      </c>
      <c r="C51" s="396"/>
      <c r="D51" s="397"/>
      <c r="E51" s="420" t="s">
        <v>167</v>
      </c>
      <c r="F51" s="421"/>
      <c r="G51" s="84"/>
      <c r="H51" s="114">
        <v>600</v>
      </c>
      <c r="I51" s="87">
        <f t="shared" si="2"/>
        <v>0</v>
      </c>
    </row>
    <row r="52" spans="1:9" x14ac:dyDescent="0.25">
      <c r="A52" s="83">
        <v>4</v>
      </c>
      <c r="B52" s="395" t="s">
        <v>170</v>
      </c>
      <c r="C52" s="396"/>
      <c r="D52" s="397"/>
      <c r="E52" s="420" t="s">
        <v>167</v>
      </c>
      <c r="F52" s="421"/>
      <c r="G52" s="84"/>
      <c r="H52" s="114">
        <v>400</v>
      </c>
      <c r="I52" s="87">
        <f t="shared" si="2"/>
        <v>0</v>
      </c>
    </row>
    <row r="53" spans="1:9" x14ac:dyDescent="0.25">
      <c r="A53" s="83">
        <v>5</v>
      </c>
      <c r="B53" s="395" t="s">
        <v>171</v>
      </c>
      <c r="C53" s="396"/>
      <c r="D53" s="397"/>
      <c r="E53" s="420" t="s">
        <v>167</v>
      </c>
      <c r="F53" s="421"/>
      <c r="G53" s="84"/>
      <c r="H53" s="116">
        <v>400</v>
      </c>
      <c r="I53" s="87">
        <f t="shared" si="2"/>
        <v>0</v>
      </c>
    </row>
    <row r="54" spans="1:9" x14ac:dyDescent="0.25">
      <c r="A54" s="97">
        <v>6</v>
      </c>
      <c r="B54" s="398" t="s">
        <v>394</v>
      </c>
      <c r="C54" s="399"/>
      <c r="D54" s="400"/>
      <c r="E54" s="415" t="s">
        <v>167</v>
      </c>
      <c r="F54" s="416"/>
      <c r="G54" s="198"/>
      <c r="H54" s="197">
        <v>280</v>
      </c>
      <c r="I54" s="196">
        <f t="shared" si="2"/>
        <v>0</v>
      </c>
    </row>
    <row r="55" spans="1:9" x14ac:dyDescent="0.25">
      <c r="A55" s="92"/>
      <c r="B55" s="404"/>
      <c r="C55" s="405"/>
      <c r="D55" s="405"/>
      <c r="E55" s="405"/>
      <c r="F55" s="405"/>
      <c r="G55" s="406"/>
      <c r="H55" s="76"/>
      <c r="I55" s="87">
        <f>SUM(I49:I54)</f>
        <v>0</v>
      </c>
    </row>
    <row r="56" spans="1:9" x14ac:dyDescent="0.25">
      <c r="A56" s="422" t="s">
        <v>173</v>
      </c>
      <c r="B56" s="423"/>
      <c r="C56" s="423"/>
      <c r="D56" s="423"/>
      <c r="E56" s="423"/>
      <c r="F56" s="423"/>
      <c r="G56" s="423"/>
      <c r="H56" s="424"/>
      <c r="I56" s="98"/>
    </row>
    <row r="57" spans="1:9" x14ac:dyDescent="0.25">
      <c r="A57" s="401" t="s">
        <v>174</v>
      </c>
      <c r="B57" s="402"/>
      <c r="C57" s="402"/>
      <c r="D57" s="402"/>
      <c r="E57" s="402"/>
      <c r="F57" s="402"/>
      <c r="G57" s="402"/>
      <c r="H57" s="402"/>
      <c r="I57" s="403"/>
    </row>
    <row r="58" spans="1:9" x14ac:dyDescent="0.25">
      <c r="A58" s="78" t="s">
        <v>175</v>
      </c>
      <c r="B58" s="404" t="s">
        <v>176</v>
      </c>
      <c r="C58" s="405"/>
      <c r="D58" s="406"/>
      <c r="E58" s="404" t="s">
        <v>177</v>
      </c>
      <c r="F58" s="406"/>
      <c r="G58" s="94" t="s">
        <v>178</v>
      </c>
      <c r="H58" s="94" t="s">
        <v>150</v>
      </c>
      <c r="I58" s="95" t="s">
        <v>151</v>
      </c>
    </row>
    <row r="59" spans="1:9" x14ac:dyDescent="0.25">
      <c r="A59" s="83">
        <v>1</v>
      </c>
      <c r="B59" s="407" t="s">
        <v>470</v>
      </c>
      <c r="C59" s="408"/>
      <c r="D59" s="409"/>
      <c r="E59" s="420">
        <v>1</v>
      </c>
      <c r="F59" s="421"/>
      <c r="G59" s="153">
        <v>33.200000000000003</v>
      </c>
      <c r="H59" s="96">
        <v>5</v>
      </c>
      <c r="I59" s="167">
        <f>H59*G59</f>
        <v>166</v>
      </c>
    </row>
    <row r="60" spans="1:9" x14ac:dyDescent="0.25">
      <c r="A60" s="97"/>
      <c r="B60" s="412"/>
      <c r="C60" s="413"/>
      <c r="D60" s="414"/>
      <c r="E60" s="415"/>
      <c r="F60" s="416"/>
      <c r="G60" s="84"/>
      <c r="H60" s="96"/>
      <c r="I60" s="167"/>
    </row>
    <row r="61" spans="1:9" x14ac:dyDescent="0.25">
      <c r="A61" s="422" t="s">
        <v>181</v>
      </c>
      <c r="B61" s="423"/>
      <c r="C61" s="423"/>
      <c r="D61" s="423"/>
      <c r="E61" s="423"/>
      <c r="F61" s="423"/>
      <c r="G61" s="423"/>
      <c r="H61" s="424"/>
      <c r="I61" s="98">
        <f>SUM(I59:I60)</f>
        <v>166</v>
      </c>
    </row>
    <row r="62" spans="1:9" x14ac:dyDescent="0.25">
      <c r="A62" s="524"/>
      <c r="B62" s="432"/>
      <c r="C62" s="432"/>
      <c r="D62" s="432"/>
      <c r="E62" s="432"/>
      <c r="F62" s="101"/>
      <c r="G62" s="102"/>
      <c r="H62" s="102"/>
      <c r="I62" s="103"/>
    </row>
    <row r="63" spans="1:9" x14ac:dyDescent="0.25">
      <c r="A63" s="390"/>
      <c r="B63" s="391"/>
      <c r="C63" s="391"/>
      <c r="D63" s="391"/>
      <c r="E63" s="391"/>
      <c r="F63" s="104"/>
      <c r="G63" s="394" t="s">
        <v>182</v>
      </c>
      <c r="H63" s="391"/>
      <c r="I63" s="105">
        <f>I61+I55+I48+I41+I32+I21</f>
        <v>916</v>
      </c>
    </row>
    <row r="64" spans="1:9" x14ac:dyDescent="0.25">
      <c r="A64" s="390"/>
      <c r="B64" s="391"/>
      <c r="C64" s="391"/>
      <c r="D64" s="391"/>
      <c r="E64" s="391"/>
      <c r="F64" s="58"/>
      <c r="G64" s="106"/>
      <c r="H64" s="107"/>
      <c r="I64" s="108"/>
    </row>
    <row r="65" spans="1:9" ht="15.75" thickBot="1" x14ac:dyDescent="0.3">
      <c r="A65" s="390"/>
      <c r="B65" s="391"/>
      <c r="C65" s="391"/>
      <c r="D65" s="391"/>
      <c r="E65" s="391"/>
      <c r="F65" s="58"/>
      <c r="G65" s="444" t="s">
        <v>183</v>
      </c>
      <c r="H65" s="445"/>
      <c r="I65" s="117">
        <f>I63+I64</f>
        <v>916</v>
      </c>
    </row>
    <row r="66" spans="1:9" ht="16.5" thickTop="1" thickBot="1" x14ac:dyDescent="0.3">
      <c r="A66" s="109"/>
      <c r="B66" s="110"/>
      <c r="C66" s="392"/>
      <c r="D66" s="393"/>
      <c r="E66" s="393"/>
      <c r="F66" s="393"/>
      <c r="G66" s="111"/>
      <c r="H66" s="111"/>
      <c r="I66" s="112"/>
    </row>
    <row r="68" spans="1:9" x14ac:dyDescent="0.25">
      <c r="A68" s="55"/>
      <c r="B68" s="55"/>
    </row>
  </sheetData>
  <mergeCells count="92"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A33:I33"/>
    <mergeCell ref="A22:I22"/>
    <mergeCell ref="B23:F23"/>
    <mergeCell ref="B24:F24"/>
    <mergeCell ref="B25:F25"/>
    <mergeCell ref="B26:F26"/>
    <mergeCell ref="B27:F27"/>
    <mergeCell ref="B28:F28"/>
    <mergeCell ref="B29:F29"/>
    <mergeCell ref="A30:H30"/>
    <mergeCell ref="A31:H31"/>
    <mergeCell ref="A32:H32"/>
    <mergeCell ref="B34:D34"/>
    <mergeCell ref="E34:F34"/>
    <mergeCell ref="B35:D35"/>
    <mergeCell ref="E35:F35"/>
    <mergeCell ref="B36:D36"/>
    <mergeCell ref="E36:F36"/>
    <mergeCell ref="B43:D43"/>
    <mergeCell ref="E43:F43"/>
    <mergeCell ref="B37:D37"/>
    <mergeCell ref="E37:F37"/>
    <mergeCell ref="B38:D38"/>
    <mergeCell ref="E38:F38"/>
    <mergeCell ref="B39:D39"/>
    <mergeCell ref="E39:F39"/>
    <mergeCell ref="B40:D40"/>
    <mergeCell ref="E40:F40"/>
    <mergeCell ref="B41:H41"/>
    <mergeCell ref="B42:D42"/>
    <mergeCell ref="E42:F42"/>
    <mergeCell ref="B50:D50"/>
    <mergeCell ref="E50:F50"/>
    <mergeCell ref="B44:D44"/>
    <mergeCell ref="E44:F44"/>
    <mergeCell ref="B45:D45"/>
    <mergeCell ref="E45:F45"/>
    <mergeCell ref="B46:D46"/>
    <mergeCell ref="E46:F46"/>
    <mergeCell ref="B47:D47"/>
    <mergeCell ref="E47:F47"/>
    <mergeCell ref="B48:H48"/>
    <mergeCell ref="B49:D49"/>
    <mergeCell ref="E49:F49"/>
    <mergeCell ref="B51:D51"/>
    <mergeCell ref="E51:F51"/>
    <mergeCell ref="B52:D52"/>
    <mergeCell ref="E52:F52"/>
    <mergeCell ref="B53:D53"/>
    <mergeCell ref="E53:F53"/>
    <mergeCell ref="A62:E62"/>
    <mergeCell ref="B54:D54"/>
    <mergeCell ref="E54:F54"/>
    <mergeCell ref="B55:G55"/>
    <mergeCell ref="A56:H56"/>
    <mergeCell ref="A57:I57"/>
    <mergeCell ref="B58:D58"/>
    <mergeCell ref="E58:F58"/>
    <mergeCell ref="B59:D59"/>
    <mergeCell ref="E59:F59"/>
    <mergeCell ref="B60:D60"/>
    <mergeCell ref="E60:F60"/>
    <mergeCell ref="A61:H61"/>
    <mergeCell ref="C66:F66"/>
    <mergeCell ref="A63:B63"/>
    <mergeCell ref="C63:E63"/>
    <mergeCell ref="G63:H63"/>
    <mergeCell ref="A64:B64"/>
    <mergeCell ref="C64:E64"/>
    <mergeCell ref="A65:B65"/>
    <mergeCell ref="C65:E65"/>
    <mergeCell ref="G65:H65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tabColor rgb="FF00B050"/>
  </sheetPr>
  <dimension ref="A1:T68"/>
  <sheetViews>
    <sheetView topLeftCell="A28" workbookViewId="0">
      <selection activeCell="B59" sqref="B59:D59"/>
    </sheetView>
  </sheetViews>
  <sheetFormatPr defaultColWidth="9.140625"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8.140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682</v>
      </c>
      <c r="G9" s="429"/>
      <c r="H9" s="512" t="e">
        <f>#REF!</f>
        <v>#REF!</v>
      </c>
      <c r="I9" s="513"/>
    </row>
    <row r="10" spans="1:13" x14ac:dyDescent="0.25">
      <c r="A10" s="57" t="s">
        <v>130</v>
      </c>
      <c r="B10" s="55"/>
      <c r="F10" s="428" t="s">
        <v>131</v>
      </c>
      <c r="G10" s="429"/>
      <c r="H10" s="514" t="e">
        <f>#REF!</f>
        <v>#REF!</v>
      </c>
      <c r="I10" s="515"/>
    </row>
    <row r="11" spans="1:13" x14ac:dyDescent="0.25">
      <c r="A11" s="57" t="s">
        <v>132</v>
      </c>
      <c r="B11" s="55"/>
      <c r="F11" s="428" t="s">
        <v>133</v>
      </c>
      <c r="G11" s="429"/>
      <c r="H11" s="516" t="e">
        <f>#REF!</f>
        <v>#REF!</v>
      </c>
      <c r="I11" s="515"/>
    </row>
    <row r="12" spans="1:13" x14ac:dyDescent="0.25">
      <c r="A12" s="57" t="s">
        <v>135</v>
      </c>
      <c r="B12" s="55"/>
      <c r="F12" s="428" t="s">
        <v>136</v>
      </c>
      <c r="G12" s="429"/>
      <c r="H12" s="525" t="e">
        <f>#REF!</f>
        <v>#REF!</v>
      </c>
      <c r="I12" s="515"/>
    </row>
    <row r="13" spans="1:13" x14ac:dyDescent="0.25">
      <c r="A13" s="57" t="s">
        <v>137</v>
      </c>
      <c r="B13" s="55"/>
      <c r="F13" s="137" t="s">
        <v>138</v>
      </c>
      <c r="G13" s="138"/>
      <c r="H13" s="519" t="s">
        <v>139</v>
      </c>
      <c r="I13" s="520"/>
    </row>
    <row r="14" spans="1:13" x14ac:dyDescent="0.25">
      <c r="A14" s="57"/>
      <c r="B14" s="55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456</v>
      </c>
      <c r="G15" s="460"/>
      <c r="H15" s="461" t="s">
        <v>418</v>
      </c>
      <c r="I15" s="457"/>
    </row>
    <row r="16" spans="1:13" x14ac:dyDescent="0.25">
      <c r="A16" s="434" t="s">
        <v>704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/>
    </row>
    <row r="20" spans="1:11" x14ac:dyDescent="0.25">
      <c r="A20" s="72"/>
      <c r="B20" s="415"/>
      <c r="C20" s="433"/>
      <c r="D20" s="416"/>
      <c r="E20" s="73"/>
      <c r="F20" s="58"/>
      <c r="G20" s="75"/>
      <c r="H20" s="76"/>
      <c r="I20" s="77"/>
    </row>
    <row r="21" spans="1:11" x14ac:dyDescent="0.25">
      <c r="A21" s="422" t="s">
        <v>152</v>
      </c>
      <c r="B21" s="423"/>
      <c r="C21" s="423"/>
      <c r="D21" s="423"/>
      <c r="E21" s="423"/>
      <c r="F21" s="423"/>
      <c r="G21" s="423"/>
      <c r="H21" s="424"/>
      <c r="I21" s="71"/>
    </row>
    <row r="22" spans="1:11" x14ac:dyDescent="0.25">
      <c r="A22" s="401" t="s">
        <v>153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25">
      <c r="A23" s="78" t="s">
        <v>154</v>
      </c>
      <c r="B23" s="404" t="s">
        <v>228</v>
      </c>
      <c r="C23" s="405"/>
      <c r="D23" s="405"/>
      <c r="E23" s="405"/>
      <c r="F23" s="406"/>
      <c r="G23" s="136" t="s">
        <v>149</v>
      </c>
      <c r="H23" s="94" t="s">
        <v>150</v>
      </c>
      <c r="I23" s="95" t="s">
        <v>151</v>
      </c>
      <c r="K23" s="100"/>
    </row>
    <row r="24" spans="1:11" x14ac:dyDescent="0.25">
      <c r="A24" s="193"/>
      <c r="B24" s="504"/>
      <c r="C24" s="505"/>
      <c r="D24" s="505"/>
      <c r="E24" s="505"/>
      <c r="F24" s="506"/>
      <c r="G24" s="195"/>
      <c r="H24" s="194"/>
      <c r="I24" s="87"/>
    </row>
    <row r="25" spans="1:11" x14ac:dyDescent="0.25">
      <c r="A25" s="83"/>
      <c r="B25" s="504"/>
      <c r="C25" s="505"/>
      <c r="D25" s="505"/>
      <c r="E25" s="505"/>
      <c r="F25" s="506"/>
      <c r="G25" s="195"/>
      <c r="H25" s="194"/>
      <c r="I25" s="87"/>
    </row>
    <row r="26" spans="1:11" x14ac:dyDescent="0.25">
      <c r="A26" s="83"/>
      <c r="B26" s="504"/>
      <c r="C26" s="505"/>
      <c r="D26" s="505"/>
      <c r="E26" s="505"/>
      <c r="F26" s="506"/>
      <c r="G26" s="195"/>
      <c r="H26" s="194"/>
      <c r="I26" s="87"/>
    </row>
    <row r="27" spans="1:11" x14ac:dyDescent="0.25">
      <c r="A27" s="83"/>
      <c r="B27" s="504"/>
      <c r="C27" s="505"/>
      <c r="D27" s="505"/>
      <c r="E27" s="505"/>
      <c r="F27" s="506"/>
      <c r="G27" s="195"/>
      <c r="H27" s="194"/>
      <c r="I27" s="87"/>
    </row>
    <row r="28" spans="1:11" x14ac:dyDescent="0.25">
      <c r="A28" s="83"/>
      <c r="B28" s="504"/>
      <c r="C28" s="505"/>
      <c r="D28" s="505"/>
      <c r="E28" s="505"/>
      <c r="F28" s="506"/>
      <c r="G28" s="195"/>
      <c r="H28" s="194"/>
      <c r="I28" s="87"/>
    </row>
    <row r="29" spans="1:11" x14ac:dyDescent="0.25">
      <c r="A29" s="83"/>
      <c r="B29" s="458"/>
      <c r="C29" s="459"/>
      <c r="D29" s="459"/>
      <c r="E29" s="459"/>
      <c r="F29" s="459"/>
      <c r="G29" s="146"/>
      <c r="H29" s="147"/>
      <c r="I29" s="87"/>
    </row>
    <row r="30" spans="1:11" x14ac:dyDescent="0.25">
      <c r="A30" s="455" t="s">
        <v>229</v>
      </c>
      <c r="B30" s="423"/>
      <c r="C30" s="423"/>
      <c r="D30" s="423"/>
      <c r="E30" s="423"/>
      <c r="F30" s="423"/>
      <c r="G30" s="423"/>
      <c r="H30" s="424"/>
      <c r="I30" s="141">
        <f>SUM(I24:I29)</f>
        <v>0</v>
      </c>
    </row>
    <row r="31" spans="1:11" x14ac:dyDescent="0.25">
      <c r="A31" s="422" t="s">
        <v>230</v>
      </c>
      <c r="B31" s="423"/>
      <c r="C31" s="423"/>
      <c r="D31" s="423"/>
      <c r="E31" s="423"/>
      <c r="F31" s="423"/>
      <c r="G31" s="423"/>
      <c r="H31" s="424"/>
      <c r="I31" s="142">
        <f>ROUND((I30*0.15),2)</f>
        <v>0</v>
      </c>
    </row>
    <row r="32" spans="1:11" x14ac:dyDescent="0.25">
      <c r="A32" s="422" t="s">
        <v>231</v>
      </c>
      <c r="B32" s="423"/>
      <c r="C32" s="423"/>
      <c r="D32" s="423"/>
      <c r="E32" s="423"/>
      <c r="F32" s="423"/>
      <c r="G32" s="423"/>
      <c r="H32" s="424"/>
      <c r="I32" s="130">
        <f>I30+I31</f>
        <v>0</v>
      </c>
    </row>
    <row r="33" spans="1:20" x14ac:dyDescent="0.25">
      <c r="A33" s="401" t="s">
        <v>163</v>
      </c>
      <c r="B33" s="402"/>
      <c r="C33" s="402"/>
      <c r="D33" s="402"/>
      <c r="E33" s="402"/>
      <c r="F33" s="402"/>
      <c r="G33" s="402"/>
      <c r="H33" s="402"/>
      <c r="I33" s="403"/>
    </row>
    <row r="34" spans="1:20" x14ac:dyDescent="0.25">
      <c r="A34" s="78" t="s">
        <v>164</v>
      </c>
      <c r="B34" s="428" t="s">
        <v>165</v>
      </c>
      <c r="C34" s="435"/>
      <c r="D34" s="429"/>
      <c r="E34" s="404" t="s">
        <v>147</v>
      </c>
      <c r="F34" s="406"/>
      <c r="G34" s="80" t="s">
        <v>149</v>
      </c>
      <c r="H34" s="81" t="s">
        <v>150</v>
      </c>
      <c r="I34" s="82" t="s">
        <v>151</v>
      </c>
    </row>
    <row r="35" spans="1:20" x14ac:dyDescent="0.25">
      <c r="A35" s="83">
        <v>1</v>
      </c>
      <c r="B35" s="425" t="s">
        <v>166</v>
      </c>
      <c r="C35" s="426"/>
      <c r="D35" s="427"/>
      <c r="E35" s="410" t="s">
        <v>167</v>
      </c>
      <c r="F35" s="411"/>
      <c r="G35" s="115"/>
      <c r="H35" s="113">
        <v>450</v>
      </c>
      <c r="I35" s="90">
        <f>SUM(G35*H35)</f>
        <v>0</v>
      </c>
    </row>
    <row r="36" spans="1:20" x14ac:dyDescent="0.25">
      <c r="A36" s="83">
        <v>2</v>
      </c>
      <c r="B36" s="395" t="s">
        <v>168</v>
      </c>
      <c r="C36" s="396"/>
      <c r="D36" s="397"/>
      <c r="E36" s="420" t="s">
        <v>167</v>
      </c>
      <c r="F36" s="421"/>
      <c r="G36" s="84"/>
      <c r="H36" s="114">
        <v>350</v>
      </c>
      <c r="I36" s="87">
        <f t="shared" ref="I36:I40" si="0">SUM(G36*H36)</f>
        <v>0</v>
      </c>
    </row>
    <row r="37" spans="1:20" x14ac:dyDescent="0.25">
      <c r="A37" s="83">
        <v>3</v>
      </c>
      <c r="B37" s="395" t="s">
        <v>169</v>
      </c>
      <c r="C37" s="396"/>
      <c r="D37" s="397"/>
      <c r="E37" s="420" t="s">
        <v>167</v>
      </c>
      <c r="F37" s="421"/>
      <c r="G37" s="84">
        <v>3</v>
      </c>
      <c r="H37" s="114">
        <v>300</v>
      </c>
      <c r="I37" s="87">
        <f t="shared" si="0"/>
        <v>900</v>
      </c>
    </row>
    <row r="38" spans="1:20" x14ac:dyDescent="0.25">
      <c r="A38" s="83">
        <v>4</v>
      </c>
      <c r="B38" s="395" t="s">
        <v>170</v>
      </c>
      <c r="C38" s="396"/>
      <c r="D38" s="397"/>
      <c r="E38" s="420" t="s">
        <v>167</v>
      </c>
      <c r="F38" s="421"/>
      <c r="G38" s="84">
        <v>3</v>
      </c>
      <c r="H38" s="114">
        <v>200</v>
      </c>
      <c r="I38" s="87">
        <f t="shared" si="0"/>
        <v>600</v>
      </c>
    </row>
    <row r="39" spans="1:20" x14ac:dyDescent="0.25">
      <c r="A39" s="83">
        <v>5</v>
      </c>
      <c r="B39" s="395" t="s">
        <v>171</v>
      </c>
      <c r="C39" s="396"/>
      <c r="D39" s="397"/>
      <c r="E39" s="420" t="s">
        <v>167</v>
      </c>
      <c r="F39" s="421"/>
      <c r="G39" s="84"/>
      <c r="H39" s="116">
        <v>200</v>
      </c>
      <c r="I39" s="87">
        <f t="shared" si="0"/>
        <v>0</v>
      </c>
      <c r="T39" s="199"/>
    </row>
    <row r="40" spans="1:20" x14ac:dyDescent="0.25">
      <c r="A40" s="97">
        <v>6</v>
      </c>
      <c r="B40" s="398" t="s">
        <v>394</v>
      </c>
      <c r="C40" s="399"/>
      <c r="D40" s="400"/>
      <c r="E40" s="415" t="s">
        <v>167</v>
      </c>
      <c r="F40" s="416"/>
      <c r="G40" s="198"/>
      <c r="H40" s="197">
        <v>140</v>
      </c>
      <c r="I40" s="196">
        <f t="shared" si="0"/>
        <v>0</v>
      </c>
    </row>
    <row r="41" spans="1:20" x14ac:dyDescent="0.25">
      <c r="A41" s="83"/>
      <c r="B41" s="428" t="s">
        <v>675</v>
      </c>
      <c r="C41" s="435"/>
      <c r="D41" s="435"/>
      <c r="E41" s="435"/>
      <c r="F41" s="435"/>
      <c r="G41" s="435"/>
      <c r="H41" s="429"/>
      <c r="I41" s="87">
        <f>SUM(I35:I40)</f>
        <v>1500</v>
      </c>
    </row>
    <row r="42" spans="1:20" x14ac:dyDescent="0.25">
      <c r="A42" s="83">
        <v>1</v>
      </c>
      <c r="B42" s="425" t="s">
        <v>166</v>
      </c>
      <c r="C42" s="426"/>
      <c r="D42" s="427"/>
      <c r="E42" s="410" t="s">
        <v>167</v>
      </c>
      <c r="F42" s="411"/>
      <c r="G42" s="115"/>
      <c r="H42" s="113">
        <v>675</v>
      </c>
      <c r="I42" s="90">
        <f>SUM(G42*H42)</f>
        <v>0</v>
      </c>
    </row>
    <row r="43" spans="1:20" x14ac:dyDescent="0.25">
      <c r="A43" s="83">
        <v>2</v>
      </c>
      <c r="B43" s="395" t="s">
        <v>168</v>
      </c>
      <c r="C43" s="396"/>
      <c r="D43" s="397"/>
      <c r="E43" s="420" t="s">
        <v>167</v>
      </c>
      <c r="F43" s="421"/>
      <c r="G43" s="84"/>
      <c r="H43" s="114">
        <v>525</v>
      </c>
      <c r="I43" s="87">
        <f t="shared" ref="I43:I47" si="1">SUM(G43*H43)</f>
        <v>0</v>
      </c>
    </row>
    <row r="44" spans="1:20" x14ac:dyDescent="0.25">
      <c r="A44" s="83">
        <v>3</v>
      </c>
      <c r="B44" s="395" t="s">
        <v>169</v>
      </c>
      <c r="C44" s="396"/>
      <c r="D44" s="397"/>
      <c r="E44" s="420" t="s">
        <v>167</v>
      </c>
      <c r="F44" s="421"/>
      <c r="G44" s="84"/>
      <c r="H44" s="114">
        <v>450</v>
      </c>
      <c r="I44" s="87">
        <f t="shared" si="1"/>
        <v>0</v>
      </c>
    </row>
    <row r="45" spans="1:20" x14ac:dyDescent="0.25">
      <c r="A45" s="83">
        <v>4</v>
      </c>
      <c r="B45" s="395" t="s">
        <v>170</v>
      </c>
      <c r="C45" s="396"/>
      <c r="D45" s="397"/>
      <c r="E45" s="420" t="s">
        <v>167</v>
      </c>
      <c r="F45" s="421"/>
      <c r="G45" s="84"/>
      <c r="H45" s="114">
        <v>300</v>
      </c>
      <c r="I45" s="87">
        <f t="shared" si="1"/>
        <v>0</v>
      </c>
    </row>
    <row r="46" spans="1:20" x14ac:dyDescent="0.25">
      <c r="A46" s="83">
        <v>5</v>
      </c>
      <c r="B46" s="395" t="s">
        <v>171</v>
      </c>
      <c r="C46" s="396"/>
      <c r="D46" s="397"/>
      <c r="E46" s="420" t="s">
        <v>167</v>
      </c>
      <c r="F46" s="421"/>
      <c r="G46" s="84"/>
      <c r="H46" s="116">
        <v>300</v>
      </c>
      <c r="I46" s="87">
        <f t="shared" si="1"/>
        <v>0</v>
      </c>
    </row>
    <row r="47" spans="1:20" x14ac:dyDescent="0.25">
      <c r="A47" s="97">
        <v>6</v>
      </c>
      <c r="B47" s="398" t="s">
        <v>394</v>
      </c>
      <c r="C47" s="399"/>
      <c r="D47" s="400"/>
      <c r="E47" s="415" t="s">
        <v>167</v>
      </c>
      <c r="F47" s="416"/>
      <c r="G47" s="198"/>
      <c r="H47" s="197">
        <v>210</v>
      </c>
      <c r="I47" s="196">
        <f t="shared" si="1"/>
        <v>0</v>
      </c>
    </row>
    <row r="48" spans="1:20" x14ac:dyDescent="0.25">
      <c r="A48" s="83"/>
      <c r="B48" s="428" t="s">
        <v>676</v>
      </c>
      <c r="C48" s="435"/>
      <c r="D48" s="435"/>
      <c r="E48" s="435"/>
      <c r="F48" s="435"/>
      <c r="G48" s="435"/>
      <c r="H48" s="429"/>
      <c r="I48" s="87">
        <f>SUM(I42:I47)</f>
        <v>0</v>
      </c>
    </row>
    <row r="49" spans="1:9" x14ac:dyDescent="0.25">
      <c r="A49" s="83">
        <v>1</v>
      </c>
      <c r="B49" s="425" t="s">
        <v>166</v>
      </c>
      <c r="C49" s="426"/>
      <c r="D49" s="427"/>
      <c r="E49" s="410" t="s">
        <v>167</v>
      </c>
      <c r="F49" s="411"/>
      <c r="G49" s="115"/>
      <c r="H49" s="113">
        <v>900</v>
      </c>
      <c r="I49" s="90">
        <f>SUM(G49*H49)</f>
        <v>0</v>
      </c>
    </row>
    <row r="50" spans="1:9" x14ac:dyDescent="0.25">
      <c r="A50" s="83">
        <v>2</v>
      </c>
      <c r="B50" s="395" t="s">
        <v>168</v>
      </c>
      <c r="C50" s="396"/>
      <c r="D50" s="397"/>
      <c r="E50" s="420" t="s">
        <v>167</v>
      </c>
      <c r="F50" s="421"/>
      <c r="G50" s="84"/>
      <c r="H50" s="114">
        <v>700</v>
      </c>
      <c r="I50" s="87">
        <f t="shared" ref="I50:I54" si="2">SUM(G50*H50)</f>
        <v>0</v>
      </c>
    </row>
    <row r="51" spans="1:9" x14ac:dyDescent="0.25">
      <c r="A51" s="83">
        <v>3</v>
      </c>
      <c r="B51" s="395" t="s">
        <v>169</v>
      </c>
      <c r="C51" s="396"/>
      <c r="D51" s="397"/>
      <c r="E51" s="420" t="s">
        <v>167</v>
      </c>
      <c r="F51" s="421"/>
      <c r="G51" s="84"/>
      <c r="H51" s="114">
        <v>600</v>
      </c>
      <c r="I51" s="87">
        <f t="shared" si="2"/>
        <v>0</v>
      </c>
    </row>
    <row r="52" spans="1:9" x14ac:dyDescent="0.25">
      <c r="A52" s="83">
        <v>4</v>
      </c>
      <c r="B52" s="395" t="s">
        <v>170</v>
      </c>
      <c r="C52" s="396"/>
      <c r="D52" s="397"/>
      <c r="E52" s="420" t="s">
        <v>167</v>
      </c>
      <c r="F52" s="421"/>
      <c r="G52" s="84"/>
      <c r="H52" s="114">
        <v>400</v>
      </c>
      <c r="I52" s="87">
        <f t="shared" si="2"/>
        <v>0</v>
      </c>
    </row>
    <row r="53" spans="1:9" x14ac:dyDescent="0.25">
      <c r="A53" s="83">
        <v>5</v>
      </c>
      <c r="B53" s="395" t="s">
        <v>171</v>
      </c>
      <c r="C53" s="396"/>
      <c r="D53" s="397"/>
      <c r="E53" s="420" t="s">
        <v>167</v>
      </c>
      <c r="F53" s="421"/>
      <c r="G53" s="84"/>
      <c r="H53" s="116">
        <v>400</v>
      </c>
      <c r="I53" s="87">
        <f t="shared" si="2"/>
        <v>0</v>
      </c>
    </row>
    <row r="54" spans="1:9" x14ac:dyDescent="0.25">
      <c r="A54" s="97">
        <v>6</v>
      </c>
      <c r="B54" s="398" t="s">
        <v>394</v>
      </c>
      <c r="C54" s="399"/>
      <c r="D54" s="400"/>
      <c r="E54" s="415" t="s">
        <v>167</v>
      </c>
      <c r="F54" s="416"/>
      <c r="G54" s="198"/>
      <c r="H54" s="197">
        <v>280</v>
      </c>
      <c r="I54" s="196">
        <f t="shared" si="2"/>
        <v>0</v>
      </c>
    </row>
    <row r="55" spans="1:9" x14ac:dyDescent="0.25">
      <c r="A55" s="92"/>
      <c r="B55" s="404"/>
      <c r="C55" s="405"/>
      <c r="D55" s="405"/>
      <c r="E55" s="405"/>
      <c r="F55" s="405"/>
      <c r="G55" s="406"/>
      <c r="H55" s="76"/>
      <c r="I55" s="87">
        <f>SUM(I49:I54)</f>
        <v>0</v>
      </c>
    </row>
    <row r="56" spans="1:9" x14ac:dyDescent="0.25">
      <c r="A56" s="422" t="s">
        <v>173</v>
      </c>
      <c r="B56" s="423"/>
      <c r="C56" s="423"/>
      <c r="D56" s="423"/>
      <c r="E56" s="423"/>
      <c r="F56" s="423"/>
      <c r="G56" s="423"/>
      <c r="H56" s="424"/>
      <c r="I56" s="98"/>
    </row>
    <row r="57" spans="1:9" x14ac:dyDescent="0.25">
      <c r="A57" s="401" t="s">
        <v>174</v>
      </c>
      <c r="B57" s="402"/>
      <c r="C57" s="402"/>
      <c r="D57" s="402"/>
      <c r="E57" s="402"/>
      <c r="F57" s="402"/>
      <c r="G57" s="402"/>
      <c r="H57" s="402"/>
      <c r="I57" s="403"/>
    </row>
    <row r="58" spans="1:9" x14ac:dyDescent="0.25">
      <c r="A58" s="78" t="s">
        <v>175</v>
      </c>
      <c r="B58" s="404" t="s">
        <v>176</v>
      </c>
      <c r="C58" s="405"/>
      <c r="D58" s="406"/>
      <c r="E58" s="404" t="s">
        <v>177</v>
      </c>
      <c r="F58" s="406"/>
      <c r="G58" s="94" t="s">
        <v>178</v>
      </c>
      <c r="H58" s="94" t="s">
        <v>150</v>
      </c>
      <c r="I58" s="95" t="s">
        <v>151</v>
      </c>
    </row>
    <row r="59" spans="1:9" x14ac:dyDescent="0.25">
      <c r="A59" s="83">
        <v>1</v>
      </c>
      <c r="B59" s="407" t="s">
        <v>705</v>
      </c>
      <c r="C59" s="408"/>
      <c r="D59" s="409"/>
      <c r="E59" s="420">
        <v>1</v>
      </c>
      <c r="F59" s="421"/>
      <c r="G59" s="153">
        <v>19.399999999999999</v>
      </c>
      <c r="H59" s="96">
        <v>5</v>
      </c>
      <c r="I59" s="167">
        <f>H59*G59</f>
        <v>97</v>
      </c>
    </row>
    <row r="60" spans="1:9" x14ac:dyDescent="0.25">
      <c r="A60" s="97"/>
      <c r="B60" s="412"/>
      <c r="C60" s="413"/>
      <c r="D60" s="414"/>
      <c r="E60" s="415"/>
      <c r="F60" s="416"/>
      <c r="G60" s="84"/>
      <c r="H60" s="96"/>
      <c r="I60" s="167"/>
    </row>
    <row r="61" spans="1:9" x14ac:dyDescent="0.25">
      <c r="A61" s="422" t="s">
        <v>181</v>
      </c>
      <c r="B61" s="423"/>
      <c r="C61" s="423"/>
      <c r="D61" s="423"/>
      <c r="E61" s="423"/>
      <c r="F61" s="423"/>
      <c r="G61" s="423"/>
      <c r="H61" s="424"/>
      <c r="I61" s="98">
        <f>SUM(I59:I60)</f>
        <v>97</v>
      </c>
    </row>
    <row r="62" spans="1:9" x14ac:dyDescent="0.25">
      <c r="A62" s="524"/>
      <c r="B62" s="432"/>
      <c r="C62" s="432"/>
      <c r="D62" s="432"/>
      <c r="E62" s="432"/>
      <c r="F62" s="101"/>
      <c r="G62" s="102"/>
      <c r="H62" s="102"/>
      <c r="I62" s="103"/>
    </row>
    <row r="63" spans="1:9" x14ac:dyDescent="0.25">
      <c r="A63" s="390"/>
      <c r="B63" s="391"/>
      <c r="C63" s="391"/>
      <c r="D63" s="391"/>
      <c r="E63" s="391"/>
      <c r="F63" s="104"/>
      <c r="G63" s="394" t="s">
        <v>182</v>
      </c>
      <c r="H63" s="391"/>
      <c r="I63" s="105">
        <f>I61+I55+I48+I41+I32+I21</f>
        <v>1597</v>
      </c>
    </row>
    <row r="64" spans="1:9" x14ac:dyDescent="0.25">
      <c r="A64" s="390"/>
      <c r="B64" s="391"/>
      <c r="C64" s="391"/>
      <c r="D64" s="391"/>
      <c r="E64" s="391"/>
      <c r="F64" s="58"/>
      <c r="G64" s="106"/>
      <c r="H64" s="107"/>
      <c r="I64" s="108"/>
    </row>
    <row r="65" spans="1:9" ht="15.75" thickBot="1" x14ac:dyDescent="0.3">
      <c r="A65" s="390"/>
      <c r="B65" s="391"/>
      <c r="C65" s="391"/>
      <c r="D65" s="391"/>
      <c r="E65" s="391"/>
      <c r="F65" s="58"/>
      <c r="G65" s="444" t="s">
        <v>183</v>
      </c>
      <c r="H65" s="445"/>
      <c r="I65" s="117">
        <f>I63+I64</f>
        <v>1597</v>
      </c>
    </row>
    <row r="66" spans="1:9" ht="16.5" thickTop="1" thickBot="1" x14ac:dyDescent="0.3">
      <c r="A66" s="109"/>
      <c r="B66" s="110"/>
      <c r="C66" s="392"/>
      <c r="D66" s="393"/>
      <c r="E66" s="393"/>
      <c r="F66" s="393"/>
      <c r="G66" s="111"/>
      <c r="H66" s="111"/>
      <c r="I66" s="112"/>
    </row>
    <row r="68" spans="1:9" x14ac:dyDescent="0.25">
      <c r="A68" s="55"/>
      <c r="B68" s="55"/>
    </row>
  </sheetData>
  <mergeCells count="92"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A33:I33"/>
    <mergeCell ref="A22:I22"/>
    <mergeCell ref="B23:F23"/>
    <mergeCell ref="B24:F24"/>
    <mergeCell ref="B25:F25"/>
    <mergeCell ref="B26:F26"/>
    <mergeCell ref="B27:F27"/>
    <mergeCell ref="B28:F28"/>
    <mergeCell ref="B29:F29"/>
    <mergeCell ref="A30:H30"/>
    <mergeCell ref="A31:H31"/>
    <mergeCell ref="A32:H32"/>
    <mergeCell ref="B34:D34"/>
    <mergeCell ref="E34:F34"/>
    <mergeCell ref="B35:D35"/>
    <mergeCell ref="E35:F35"/>
    <mergeCell ref="B36:D36"/>
    <mergeCell ref="E36:F36"/>
    <mergeCell ref="B43:D43"/>
    <mergeCell ref="E43:F43"/>
    <mergeCell ref="B37:D37"/>
    <mergeCell ref="E37:F37"/>
    <mergeCell ref="B38:D38"/>
    <mergeCell ref="E38:F38"/>
    <mergeCell ref="B39:D39"/>
    <mergeCell ref="E39:F39"/>
    <mergeCell ref="B40:D40"/>
    <mergeCell ref="E40:F40"/>
    <mergeCell ref="B41:H41"/>
    <mergeCell ref="B42:D42"/>
    <mergeCell ref="E42:F42"/>
    <mergeCell ref="B50:D50"/>
    <mergeCell ref="E50:F50"/>
    <mergeCell ref="B44:D44"/>
    <mergeCell ref="E44:F44"/>
    <mergeCell ref="B45:D45"/>
    <mergeCell ref="E45:F45"/>
    <mergeCell ref="B46:D46"/>
    <mergeCell ref="E46:F46"/>
    <mergeCell ref="B47:D47"/>
    <mergeCell ref="E47:F47"/>
    <mergeCell ref="B48:H48"/>
    <mergeCell ref="B49:D49"/>
    <mergeCell ref="E49:F49"/>
    <mergeCell ref="B51:D51"/>
    <mergeCell ref="E51:F51"/>
    <mergeCell ref="B52:D52"/>
    <mergeCell ref="E52:F52"/>
    <mergeCell ref="B53:D53"/>
    <mergeCell ref="E53:F53"/>
    <mergeCell ref="A62:E62"/>
    <mergeCell ref="B54:D54"/>
    <mergeCell ref="E54:F54"/>
    <mergeCell ref="B55:G55"/>
    <mergeCell ref="A56:H56"/>
    <mergeCell ref="A57:I57"/>
    <mergeCell ref="B58:D58"/>
    <mergeCell ref="E58:F58"/>
    <mergeCell ref="B59:D59"/>
    <mergeCell ref="E59:F59"/>
    <mergeCell ref="B60:D60"/>
    <mergeCell ref="E60:F60"/>
    <mergeCell ref="A61:H61"/>
    <mergeCell ref="C66:F66"/>
    <mergeCell ref="A63:B63"/>
    <mergeCell ref="C63:E63"/>
    <mergeCell ref="G63:H63"/>
    <mergeCell ref="A64:B64"/>
    <mergeCell ref="C64:E64"/>
    <mergeCell ref="A65:B65"/>
    <mergeCell ref="C65:E65"/>
    <mergeCell ref="G65:H65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tabColor rgb="FF00B050"/>
  </sheetPr>
  <dimension ref="A1:T68"/>
  <sheetViews>
    <sheetView topLeftCell="A29" workbookViewId="0">
      <selection activeCell="L39" sqref="A1:XFD1048576"/>
    </sheetView>
  </sheetViews>
  <sheetFormatPr defaultColWidth="9.140625"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8.140625" customWidth="1"/>
  </cols>
  <sheetData>
    <row r="1" spans="1:13" x14ac:dyDescent="0.25">
      <c r="A1" s="50"/>
      <c r="B1" s="51"/>
      <c r="C1" s="51"/>
      <c r="D1" s="51"/>
      <c r="E1" s="51"/>
      <c r="F1" s="51"/>
      <c r="G1" s="51"/>
      <c r="H1" s="51"/>
      <c r="I1" s="52"/>
    </row>
    <row r="2" spans="1:13" x14ac:dyDescent="0.25">
      <c r="A2" s="53"/>
      <c r="I2" s="54"/>
    </row>
    <row r="3" spans="1:13" x14ac:dyDescent="0.25">
      <c r="A3" s="53"/>
      <c r="I3" s="54"/>
    </row>
    <row r="4" spans="1:13" x14ac:dyDescent="0.25">
      <c r="A4" s="53"/>
      <c r="I4" s="54"/>
    </row>
    <row r="5" spans="1:13" x14ac:dyDescent="0.25">
      <c r="A5" s="53"/>
      <c r="I5" s="54"/>
    </row>
    <row r="6" spans="1:13" x14ac:dyDescent="0.25">
      <c r="A6" s="53"/>
      <c r="I6" s="54"/>
    </row>
    <row r="7" spans="1:13" x14ac:dyDescent="0.25">
      <c r="A7" s="53"/>
      <c r="I7" s="54"/>
    </row>
    <row r="8" spans="1:13" x14ac:dyDescent="0.25">
      <c r="A8" s="53"/>
      <c r="H8" s="55"/>
      <c r="I8" s="56"/>
    </row>
    <row r="9" spans="1:13" x14ac:dyDescent="0.25">
      <c r="A9" s="401" t="s">
        <v>128</v>
      </c>
      <c r="B9" s="402"/>
      <c r="C9" s="402"/>
      <c r="D9" s="402"/>
      <c r="E9" s="440"/>
      <c r="F9" s="428" t="s">
        <v>682</v>
      </c>
      <c r="G9" s="429"/>
      <c r="H9" s="512" t="e">
        <f>#REF!</f>
        <v>#REF!</v>
      </c>
      <c r="I9" s="513"/>
    </row>
    <row r="10" spans="1:13" x14ac:dyDescent="0.25">
      <c r="A10" s="57" t="s">
        <v>130</v>
      </c>
      <c r="B10" s="55"/>
      <c r="F10" s="428" t="s">
        <v>131</v>
      </c>
      <c r="G10" s="429"/>
      <c r="H10" s="514" t="e">
        <f>#REF!</f>
        <v>#REF!</v>
      </c>
      <c r="I10" s="515"/>
    </row>
    <row r="11" spans="1:13" x14ac:dyDescent="0.25">
      <c r="A11" s="57" t="s">
        <v>132</v>
      </c>
      <c r="B11" s="55"/>
      <c r="F11" s="428" t="s">
        <v>133</v>
      </c>
      <c r="G11" s="429"/>
      <c r="H11" s="516" t="e">
        <f>#REF!</f>
        <v>#REF!</v>
      </c>
      <c r="I11" s="515"/>
    </row>
    <row r="12" spans="1:13" x14ac:dyDescent="0.25">
      <c r="A12" s="57" t="s">
        <v>135</v>
      </c>
      <c r="B12" s="55"/>
      <c r="F12" s="428" t="s">
        <v>136</v>
      </c>
      <c r="G12" s="429"/>
      <c r="H12" s="525" t="e">
        <f>#REF!</f>
        <v>#REF!</v>
      </c>
      <c r="I12" s="515"/>
    </row>
    <row r="13" spans="1:13" x14ac:dyDescent="0.25">
      <c r="A13" s="57" t="s">
        <v>137</v>
      </c>
      <c r="B13" s="55"/>
      <c r="F13" s="137" t="s">
        <v>138</v>
      </c>
      <c r="G13" s="138"/>
      <c r="H13" s="519" t="s">
        <v>139</v>
      </c>
      <c r="I13" s="520"/>
    </row>
    <row r="14" spans="1:13" x14ac:dyDescent="0.25">
      <c r="A14" s="57"/>
      <c r="B14" s="55"/>
      <c r="F14" s="428" t="s">
        <v>141</v>
      </c>
      <c r="G14" s="429"/>
      <c r="H14" s="430" t="s">
        <v>142</v>
      </c>
      <c r="I14" s="431"/>
      <c r="M14" t="s">
        <v>140</v>
      </c>
    </row>
    <row r="15" spans="1:13" x14ac:dyDescent="0.25">
      <c r="A15" s="57"/>
      <c r="B15" s="55"/>
      <c r="D15" s="143"/>
      <c r="F15" s="460" t="s">
        <v>456</v>
      </c>
      <c r="G15" s="460"/>
      <c r="H15" s="461" t="s">
        <v>373</v>
      </c>
      <c r="I15" s="457"/>
    </row>
    <row r="16" spans="1:13" x14ac:dyDescent="0.25">
      <c r="A16" s="434" t="s">
        <v>706</v>
      </c>
      <c r="B16" s="435"/>
      <c r="C16" s="435"/>
      <c r="D16" s="435"/>
      <c r="E16" s="435"/>
      <c r="F16" s="435"/>
      <c r="G16" s="435"/>
      <c r="H16" s="435"/>
      <c r="I16" s="436"/>
    </row>
    <row r="17" spans="1:11" ht="15.75" thickBot="1" x14ac:dyDescent="0.3">
      <c r="A17" s="437" t="s">
        <v>144</v>
      </c>
      <c r="B17" s="438"/>
      <c r="C17" s="438"/>
      <c r="D17" s="438"/>
      <c r="E17" s="438"/>
      <c r="F17" s="438"/>
      <c r="G17" s="438"/>
      <c r="H17" s="438"/>
      <c r="I17" s="439"/>
    </row>
    <row r="18" spans="1:11" x14ac:dyDescent="0.25">
      <c r="A18" s="62" t="s">
        <v>145</v>
      </c>
      <c r="B18" s="452" t="s">
        <v>228</v>
      </c>
      <c r="C18" s="453"/>
      <c r="D18" s="454"/>
      <c r="E18" s="128" t="s">
        <v>147</v>
      </c>
      <c r="F18" s="128" t="s">
        <v>148</v>
      </c>
      <c r="G18" s="128" t="s">
        <v>149</v>
      </c>
      <c r="H18" s="128" t="s">
        <v>150</v>
      </c>
      <c r="I18" s="129" t="s">
        <v>151</v>
      </c>
    </row>
    <row r="19" spans="1:11" x14ac:dyDescent="0.25">
      <c r="A19" s="67"/>
      <c r="B19" s="410"/>
      <c r="C19" s="432"/>
      <c r="D19" s="411"/>
      <c r="E19" s="68"/>
      <c r="F19" s="69"/>
      <c r="G19" s="68"/>
      <c r="H19" s="70"/>
      <c r="I19" s="71"/>
    </row>
    <row r="20" spans="1:11" x14ac:dyDescent="0.25">
      <c r="A20" s="72"/>
      <c r="B20" s="415"/>
      <c r="C20" s="433"/>
      <c r="D20" s="416"/>
      <c r="E20" s="73"/>
      <c r="F20" s="58"/>
      <c r="G20" s="75"/>
      <c r="H20" s="76"/>
      <c r="I20" s="77"/>
    </row>
    <row r="21" spans="1:11" x14ac:dyDescent="0.25">
      <c r="A21" s="422" t="s">
        <v>152</v>
      </c>
      <c r="B21" s="423"/>
      <c r="C21" s="423"/>
      <c r="D21" s="423"/>
      <c r="E21" s="423"/>
      <c r="F21" s="423"/>
      <c r="G21" s="423"/>
      <c r="H21" s="424"/>
      <c r="I21" s="71"/>
    </row>
    <row r="22" spans="1:11" x14ac:dyDescent="0.25">
      <c r="A22" s="401" t="s">
        <v>153</v>
      </c>
      <c r="B22" s="402"/>
      <c r="C22" s="402"/>
      <c r="D22" s="402"/>
      <c r="E22" s="402"/>
      <c r="F22" s="402"/>
      <c r="G22" s="402"/>
      <c r="H22" s="402"/>
      <c r="I22" s="403"/>
    </row>
    <row r="23" spans="1:11" x14ac:dyDescent="0.25">
      <c r="A23" s="78" t="s">
        <v>154</v>
      </c>
      <c r="B23" s="404" t="s">
        <v>228</v>
      </c>
      <c r="C23" s="405"/>
      <c r="D23" s="405"/>
      <c r="E23" s="405"/>
      <c r="F23" s="406"/>
      <c r="G23" s="136" t="s">
        <v>149</v>
      </c>
      <c r="H23" s="94" t="s">
        <v>150</v>
      </c>
      <c r="I23" s="95" t="s">
        <v>151</v>
      </c>
      <c r="K23" s="100"/>
    </row>
    <row r="24" spans="1:11" x14ac:dyDescent="0.25">
      <c r="A24" s="193"/>
      <c r="B24" s="504"/>
      <c r="C24" s="505"/>
      <c r="D24" s="505"/>
      <c r="E24" s="505"/>
      <c r="F24" s="506"/>
      <c r="G24" s="195"/>
      <c r="H24" s="194"/>
      <c r="I24" s="87"/>
    </row>
    <row r="25" spans="1:11" x14ac:dyDescent="0.25">
      <c r="A25" s="83"/>
      <c r="B25" s="504"/>
      <c r="C25" s="505"/>
      <c r="D25" s="505"/>
      <c r="E25" s="505"/>
      <c r="F25" s="506"/>
      <c r="G25" s="195"/>
      <c r="H25" s="194"/>
      <c r="I25" s="87"/>
    </row>
    <row r="26" spans="1:11" x14ac:dyDescent="0.25">
      <c r="A26" s="83"/>
      <c r="B26" s="504"/>
      <c r="C26" s="505"/>
      <c r="D26" s="505"/>
      <c r="E26" s="505"/>
      <c r="F26" s="506"/>
      <c r="G26" s="195"/>
      <c r="H26" s="194"/>
      <c r="I26" s="87"/>
    </row>
    <row r="27" spans="1:11" x14ac:dyDescent="0.25">
      <c r="A27" s="83"/>
      <c r="B27" s="504"/>
      <c r="C27" s="505"/>
      <c r="D27" s="505"/>
      <c r="E27" s="505"/>
      <c r="F27" s="506"/>
      <c r="G27" s="195"/>
      <c r="H27" s="194"/>
      <c r="I27" s="87"/>
    </row>
    <row r="28" spans="1:11" x14ac:dyDescent="0.25">
      <c r="A28" s="83"/>
      <c r="B28" s="504"/>
      <c r="C28" s="505"/>
      <c r="D28" s="505"/>
      <c r="E28" s="505"/>
      <c r="F28" s="506"/>
      <c r="G28" s="195"/>
      <c r="H28" s="194"/>
      <c r="I28" s="87"/>
    </row>
    <row r="29" spans="1:11" x14ac:dyDescent="0.25">
      <c r="A29" s="83"/>
      <c r="B29" s="458"/>
      <c r="C29" s="459"/>
      <c r="D29" s="459"/>
      <c r="E29" s="459"/>
      <c r="F29" s="459"/>
      <c r="G29" s="146"/>
      <c r="H29" s="147"/>
      <c r="I29" s="87"/>
    </row>
    <row r="30" spans="1:11" x14ac:dyDescent="0.25">
      <c r="A30" s="455" t="s">
        <v>229</v>
      </c>
      <c r="B30" s="423"/>
      <c r="C30" s="423"/>
      <c r="D30" s="423"/>
      <c r="E30" s="423"/>
      <c r="F30" s="423"/>
      <c r="G30" s="423"/>
      <c r="H30" s="424"/>
      <c r="I30" s="141">
        <f>SUM(I24:I29)</f>
        <v>0</v>
      </c>
    </row>
    <row r="31" spans="1:11" x14ac:dyDescent="0.25">
      <c r="A31" s="422" t="s">
        <v>230</v>
      </c>
      <c r="B31" s="423"/>
      <c r="C31" s="423"/>
      <c r="D31" s="423"/>
      <c r="E31" s="423"/>
      <c r="F31" s="423"/>
      <c r="G31" s="423"/>
      <c r="H31" s="424"/>
      <c r="I31" s="142">
        <f>ROUND((I30*0.15),2)</f>
        <v>0</v>
      </c>
    </row>
    <row r="32" spans="1:11" x14ac:dyDescent="0.25">
      <c r="A32" s="422" t="s">
        <v>231</v>
      </c>
      <c r="B32" s="423"/>
      <c r="C32" s="423"/>
      <c r="D32" s="423"/>
      <c r="E32" s="423"/>
      <c r="F32" s="423"/>
      <c r="G32" s="423"/>
      <c r="H32" s="424"/>
      <c r="I32" s="130">
        <f>I30+I31</f>
        <v>0</v>
      </c>
    </row>
    <row r="33" spans="1:20" x14ac:dyDescent="0.25">
      <c r="A33" s="401" t="s">
        <v>163</v>
      </c>
      <c r="B33" s="402"/>
      <c r="C33" s="402"/>
      <c r="D33" s="402"/>
      <c r="E33" s="402"/>
      <c r="F33" s="402"/>
      <c r="G33" s="402"/>
      <c r="H33" s="402"/>
      <c r="I33" s="403"/>
    </row>
    <row r="34" spans="1:20" x14ac:dyDescent="0.25">
      <c r="A34" s="78" t="s">
        <v>164</v>
      </c>
      <c r="B34" s="428" t="s">
        <v>165</v>
      </c>
      <c r="C34" s="435"/>
      <c r="D34" s="429"/>
      <c r="E34" s="404" t="s">
        <v>147</v>
      </c>
      <c r="F34" s="406"/>
      <c r="G34" s="80" t="s">
        <v>149</v>
      </c>
      <c r="H34" s="81" t="s">
        <v>150</v>
      </c>
      <c r="I34" s="82" t="s">
        <v>151</v>
      </c>
    </row>
    <row r="35" spans="1:20" x14ac:dyDescent="0.25">
      <c r="A35" s="83">
        <v>1</v>
      </c>
      <c r="B35" s="425" t="s">
        <v>166</v>
      </c>
      <c r="C35" s="426"/>
      <c r="D35" s="427"/>
      <c r="E35" s="410" t="s">
        <v>167</v>
      </c>
      <c r="F35" s="411"/>
      <c r="G35" s="115"/>
      <c r="H35" s="113">
        <v>450</v>
      </c>
      <c r="I35" s="90">
        <f>SUM(G35*H35)</f>
        <v>0</v>
      </c>
    </row>
    <row r="36" spans="1:20" x14ac:dyDescent="0.25">
      <c r="A36" s="83">
        <v>2</v>
      </c>
      <c r="B36" s="395" t="s">
        <v>168</v>
      </c>
      <c r="C36" s="396"/>
      <c r="D36" s="397"/>
      <c r="E36" s="420" t="s">
        <v>167</v>
      </c>
      <c r="F36" s="421"/>
      <c r="G36" s="84"/>
      <c r="H36" s="114">
        <v>350</v>
      </c>
      <c r="I36" s="87">
        <f t="shared" ref="I36:I40" si="0">SUM(G36*H36)</f>
        <v>0</v>
      </c>
    </row>
    <row r="37" spans="1:20" x14ac:dyDescent="0.25">
      <c r="A37" s="83">
        <v>3</v>
      </c>
      <c r="B37" s="395" t="s">
        <v>169</v>
      </c>
      <c r="C37" s="396"/>
      <c r="D37" s="397"/>
      <c r="E37" s="420" t="s">
        <v>167</v>
      </c>
      <c r="F37" s="421"/>
      <c r="G37" s="84">
        <v>3</v>
      </c>
      <c r="H37" s="114">
        <v>300</v>
      </c>
      <c r="I37" s="87">
        <f t="shared" si="0"/>
        <v>900</v>
      </c>
    </row>
    <row r="38" spans="1:20" x14ac:dyDescent="0.25">
      <c r="A38" s="83">
        <v>4</v>
      </c>
      <c r="B38" s="395" t="s">
        <v>170</v>
      </c>
      <c r="C38" s="396"/>
      <c r="D38" s="397"/>
      <c r="E38" s="420" t="s">
        <v>167</v>
      </c>
      <c r="F38" s="421"/>
      <c r="G38" s="84">
        <v>3</v>
      </c>
      <c r="H38" s="114">
        <v>200</v>
      </c>
      <c r="I38" s="87">
        <f t="shared" si="0"/>
        <v>600</v>
      </c>
    </row>
    <row r="39" spans="1:20" x14ac:dyDescent="0.25">
      <c r="A39" s="83">
        <v>5</v>
      </c>
      <c r="B39" s="395" t="s">
        <v>171</v>
      </c>
      <c r="C39" s="396"/>
      <c r="D39" s="397"/>
      <c r="E39" s="420" t="s">
        <v>167</v>
      </c>
      <c r="F39" s="421"/>
      <c r="G39" s="84"/>
      <c r="H39" s="116">
        <v>200</v>
      </c>
      <c r="I39" s="87">
        <f t="shared" si="0"/>
        <v>0</v>
      </c>
      <c r="T39" s="199"/>
    </row>
    <row r="40" spans="1:20" x14ac:dyDescent="0.25">
      <c r="A40" s="97">
        <v>6</v>
      </c>
      <c r="B40" s="398" t="s">
        <v>394</v>
      </c>
      <c r="C40" s="399"/>
      <c r="D40" s="400"/>
      <c r="E40" s="415" t="s">
        <v>167</v>
      </c>
      <c r="F40" s="416"/>
      <c r="G40" s="198"/>
      <c r="H40" s="197">
        <v>140</v>
      </c>
      <c r="I40" s="196">
        <f t="shared" si="0"/>
        <v>0</v>
      </c>
    </row>
    <row r="41" spans="1:20" x14ac:dyDescent="0.25">
      <c r="A41" s="83"/>
      <c r="B41" s="428" t="s">
        <v>675</v>
      </c>
      <c r="C41" s="435"/>
      <c r="D41" s="435"/>
      <c r="E41" s="435"/>
      <c r="F41" s="435"/>
      <c r="G41" s="435"/>
      <c r="H41" s="429"/>
      <c r="I41" s="87">
        <f>SUM(I35:I40)</f>
        <v>1500</v>
      </c>
    </row>
    <row r="42" spans="1:20" x14ac:dyDescent="0.25">
      <c r="A42" s="83">
        <v>1</v>
      </c>
      <c r="B42" s="425" t="s">
        <v>166</v>
      </c>
      <c r="C42" s="426"/>
      <c r="D42" s="427"/>
      <c r="E42" s="410" t="s">
        <v>167</v>
      </c>
      <c r="F42" s="411"/>
      <c r="G42" s="115"/>
      <c r="H42" s="113">
        <v>675</v>
      </c>
      <c r="I42" s="90">
        <f>SUM(G42*H42)</f>
        <v>0</v>
      </c>
    </row>
    <row r="43" spans="1:20" x14ac:dyDescent="0.25">
      <c r="A43" s="83">
        <v>2</v>
      </c>
      <c r="B43" s="395" t="s">
        <v>168</v>
      </c>
      <c r="C43" s="396"/>
      <c r="D43" s="397"/>
      <c r="E43" s="420" t="s">
        <v>167</v>
      </c>
      <c r="F43" s="421"/>
      <c r="G43" s="84"/>
      <c r="H43" s="114">
        <v>525</v>
      </c>
      <c r="I43" s="87">
        <f t="shared" ref="I43:I47" si="1">SUM(G43*H43)</f>
        <v>0</v>
      </c>
    </row>
    <row r="44" spans="1:20" x14ac:dyDescent="0.25">
      <c r="A44" s="83">
        <v>3</v>
      </c>
      <c r="B44" s="395" t="s">
        <v>169</v>
      </c>
      <c r="C44" s="396"/>
      <c r="D44" s="397"/>
      <c r="E44" s="420" t="s">
        <v>167</v>
      </c>
      <c r="F44" s="421"/>
      <c r="G44" s="84"/>
      <c r="H44" s="114">
        <v>450</v>
      </c>
      <c r="I44" s="87">
        <f t="shared" si="1"/>
        <v>0</v>
      </c>
    </row>
    <row r="45" spans="1:20" x14ac:dyDescent="0.25">
      <c r="A45" s="83">
        <v>4</v>
      </c>
      <c r="B45" s="395" t="s">
        <v>170</v>
      </c>
      <c r="C45" s="396"/>
      <c r="D45" s="397"/>
      <c r="E45" s="420" t="s">
        <v>167</v>
      </c>
      <c r="F45" s="421"/>
      <c r="G45" s="84"/>
      <c r="H45" s="114">
        <v>300</v>
      </c>
      <c r="I45" s="87">
        <f t="shared" si="1"/>
        <v>0</v>
      </c>
    </row>
    <row r="46" spans="1:20" x14ac:dyDescent="0.25">
      <c r="A46" s="83">
        <v>5</v>
      </c>
      <c r="B46" s="395" t="s">
        <v>171</v>
      </c>
      <c r="C46" s="396"/>
      <c r="D46" s="397"/>
      <c r="E46" s="420" t="s">
        <v>167</v>
      </c>
      <c r="F46" s="421"/>
      <c r="G46" s="84"/>
      <c r="H46" s="116">
        <v>300</v>
      </c>
      <c r="I46" s="87">
        <f t="shared" si="1"/>
        <v>0</v>
      </c>
    </row>
    <row r="47" spans="1:20" x14ac:dyDescent="0.25">
      <c r="A47" s="97">
        <v>6</v>
      </c>
      <c r="B47" s="398" t="s">
        <v>394</v>
      </c>
      <c r="C47" s="399"/>
      <c r="D47" s="400"/>
      <c r="E47" s="415" t="s">
        <v>167</v>
      </c>
      <c r="F47" s="416"/>
      <c r="G47" s="198"/>
      <c r="H47" s="197">
        <v>210</v>
      </c>
      <c r="I47" s="196">
        <f t="shared" si="1"/>
        <v>0</v>
      </c>
    </row>
    <row r="48" spans="1:20" x14ac:dyDescent="0.25">
      <c r="A48" s="83"/>
      <c r="B48" s="428" t="s">
        <v>676</v>
      </c>
      <c r="C48" s="435"/>
      <c r="D48" s="435"/>
      <c r="E48" s="435"/>
      <c r="F48" s="435"/>
      <c r="G48" s="435"/>
      <c r="H48" s="429"/>
      <c r="I48" s="87">
        <f>SUM(I42:I47)</f>
        <v>0</v>
      </c>
    </row>
    <row r="49" spans="1:9" x14ac:dyDescent="0.25">
      <c r="A49" s="83">
        <v>1</v>
      </c>
      <c r="B49" s="425" t="s">
        <v>166</v>
      </c>
      <c r="C49" s="426"/>
      <c r="D49" s="427"/>
      <c r="E49" s="410" t="s">
        <v>167</v>
      </c>
      <c r="F49" s="411"/>
      <c r="G49" s="115"/>
      <c r="H49" s="113">
        <v>900</v>
      </c>
      <c r="I49" s="90">
        <f>SUM(G49*H49)</f>
        <v>0</v>
      </c>
    </row>
    <row r="50" spans="1:9" x14ac:dyDescent="0.25">
      <c r="A50" s="83">
        <v>2</v>
      </c>
      <c r="B50" s="395" t="s">
        <v>168</v>
      </c>
      <c r="C50" s="396"/>
      <c r="D50" s="397"/>
      <c r="E50" s="420" t="s">
        <v>167</v>
      </c>
      <c r="F50" s="421"/>
      <c r="G50" s="84"/>
      <c r="H50" s="114">
        <v>700</v>
      </c>
      <c r="I50" s="87">
        <f t="shared" ref="I50:I54" si="2">SUM(G50*H50)</f>
        <v>0</v>
      </c>
    </row>
    <row r="51" spans="1:9" x14ac:dyDescent="0.25">
      <c r="A51" s="83">
        <v>3</v>
      </c>
      <c r="B51" s="395" t="s">
        <v>169</v>
      </c>
      <c r="C51" s="396"/>
      <c r="D51" s="397"/>
      <c r="E51" s="420" t="s">
        <v>167</v>
      </c>
      <c r="F51" s="421"/>
      <c r="G51" s="84"/>
      <c r="H51" s="114">
        <v>600</v>
      </c>
      <c r="I51" s="87">
        <f t="shared" si="2"/>
        <v>0</v>
      </c>
    </row>
    <row r="52" spans="1:9" x14ac:dyDescent="0.25">
      <c r="A52" s="83">
        <v>4</v>
      </c>
      <c r="B52" s="395" t="s">
        <v>170</v>
      </c>
      <c r="C52" s="396"/>
      <c r="D52" s="397"/>
      <c r="E52" s="420" t="s">
        <v>167</v>
      </c>
      <c r="F52" s="421"/>
      <c r="G52" s="84"/>
      <c r="H52" s="114">
        <v>400</v>
      </c>
      <c r="I52" s="87">
        <f t="shared" si="2"/>
        <v>0</v>
      </c>
    </row>
    <row r="53" spans="1:9" x14ac:dyDescent="0.25">
      <c r="A53" s="83">
        <v>5</v>
      </c>
      <c r="B53" s="395" t="s">
        <v>171</v>
      </c>
      <c r="C53" s="396"/>
      <c r="D53" s="397"/>
      <c r="E53" s="420" t="s">
        <v>167</v>
      </c>
      <c r="F53" s="421"/>
      <c r="G53" s="84"/>
      <c r="H53" s="116">
        <v>400</v>
      </c>
      <c r="I53" s="87">
        <f t="shared" si="2"/>
        <v>0</v>
      </c>
    </row>
    <row r="54" spans="1:9" x14ac:dyDescent="0.25">
      <c r="A54" s="97">
        <v>6</v>
      </c>
      <c r="B54" s="398" t="s">
        <v>394</v>
      </c>
      <c r="C54" s="399"/>
      <c r="D54" s="400"/>
      <c r="E54" s="415" t="s">
        <v>167</v>
      </c>
      <c r="F54" s="416"/>
      <c r="G54" s="198"/>
      <c r="H54" s="197">
        <v>280</v>
      </c>
      <c r="I54" s="196">
        <f t="shared" si="2"/>
        <v>0</v>
      </c>
    </row>
    <row r="55" spans="1:9" x14ac:dyDescent="0.25">
      <c r="A55" s="92"/>
      <c r="B55" s="404"/>
      <c r="C55" s="405"/>
      <c r="D55" s="405"/>
      <c r="E55" s="405"/>
      <c r="F55" s="405"/>
      <c r="G55" s="406"/>
      <c r="H55" s="76"/>
      <c r="I55" s="87">
        <f>SUM(I49:I54)</f>
        <v>0</v>
      </c>
    </row>
    <row r="56" spans="1:9" x14ac:dyDescent="0.25">
      <c r="A56" s="422" t="s">
        <v>173</v>
      </c>
      <c r="B56" s="423"/>
      <c r="C56" s="423"/>
      <c r="D56" s="423"/>
      <c r="E56" s="423"/>
      <c r="F56" s="423"/>
      <c r="G56" s="423"/>
      <c r="H56" s="424"/>
      <c r="I56" s="98"/>
    </row>
    <row r="57" spans="1:9" x14ac:dyDescent="0.25">
      <c r="A57" s="401" t="s">
        <v>174</v>
      </c>
      <c r="B57" s="402"/>
      <c r="C57" s="402"/>
      <c r="D57" s="402"/>
      <c r="E57" s="402"/>
      <c r="F57" s="402"/>
      <c r="G57" s="402"/>
      <c r="H57" s="402"/>
      <c r="I57" s="403"/>
    </row>
    <row r="58" spans="1:9" x14ac:dyDescent="0.25">
      <c r="A58" s="78" t="s">
        <v>175</v>
      </c>
      <c r="B58" s="404" t="s">
        <v>176</v>
      </c>
      <c r="C58" s="405"/>
      <c r="D58" s="406"/>
      <c r="E58" s="404" t="s">
        <v>177</v>
      </c>
      <c r="F58" s="406"/>
      <c r="G58" s="94" t="s">
        <v>178</v>
      </c>
      <c r="H58" s="94" t="s">
        <v>150</v>
      </c>
      <c r="I58" s="95" t="s">
        <v>151</v>
      </c>
    </row>
    <row r="59" spans="1:9" x14ac:dyDescent="0.25">
      <c r="A59" s="83">
        <v>1</v>
      </c>
      <c r="B59" s="407" t="s">
        <v>549</v>
      </c>
      <c r="C59" s="408"/>
      <c r="D59" s="409"/>
      <c r="E59" s="420">
        <v>1</v>
      </c>
      <c r="F59" s="421"/>
      <c r="G59" s="153">
        <v>35</v>
      </c>
      <c r="H59" s="96">
        <v>5</v>
      </c>
      <c r="I59" s="167">
        <f>H59*G59</f>
        <v>175</v>
      </c>
    </row>
    <row r="60" spans="1:9" x14ac:dyDescent="0.25">
      <c r="A60" s="97"/>
      <c r="B60" s="412"/>
      <c r="C60" s="413"/>
      <c r="D60" s="414"/>
      <c r="E60" s="415"/>
      <c r="F60" s="416"/>
      <c r="G60" s="84"/>
      <c r="H60" s="96"/>
      <c r="I60" s="167"/>
    </row>
    <row r="61" spans="1:9" x14ac:dyDescent="0.25">
      <c r="A61" s="422" t="s">
        <v>181</v>
      </c>
      <c r="B61" s="423"/>
      <c r="C61" s="423"/>
      <c r="D61" s="423"/>
      <c r="E61" s="423"/>
      <c r="F61" s="423"/>
      <c r="G61" s="423"/>
      <c r="H61" s="424"/>
      <c r="I61" s="98">
        <f>SUM(I59:I60)</f>
        <v>175</v>
      </c>
    </row>
    <row r="62" spans="1:9" x14ac:dyDescent="0.25">
      <c r="A62" s="524"/>
      <c r="B62" s="432"/>
      <c r="C62" s="432"/>
      <c r="D62" s="432"/>
      <c r="E62" s="432"/>
      <c r="F62" s="101"/>
      <c r="G62" s="102"/>
      <c r="H62" s="102"/>
      <c r="I62" s="103"/>
    </row>
    <row r="63" spans="1:9" x14ac:dyDescent="0.25">
      <c r="A63" s="390"/>
      <c r="B63" s="391"/>
      <c r="C63" s="391"/>
      <c r="D63" s="391"/>
      <c r="E63" s="391"/>
      <c r="F63" s="104"/>
      <c r="G63" s="394" t="s">
        <v>182</v>
      </c>
      <c r="H63" s="391"/>
      <c r="I63" s="105">
        <f>I61+I55+I48+I41+I32+I21</f>
        <v>1675</v>
      </c>
    </row>
    <row r="64" spans="1:9" x14ac:dyDescent="0.25">
      <c r="A64" s="390"/>
      <c r="B64" s="391"/>
      <c r="C64" s="391"/>
      <c r="D64" s="391"/>
      <c r="E64" s="391"/>
      <c r="F64" s="58"/>
      <c r="G64" s="106"/>
      <c r="H64" s="107"/>
      <c r="I64" s="108"/>
    </row>
    <row r="65" spans="1:9" ht="15.75" thickBot="1" x14ac:dyDescent="0.3">
      <c r="A65" s="390"/>
      <c r="B65" s="391"/>
      <c r="C65" s="391"/>
      <c r="D65" s="391"/>
      <c r="E65" s="391"/>
      <c r="F65" s="58"/>
      <c r="G65" s="444" t="s">
        <v>183</v>
      </c>
      <c r="H65" s="445"/>
      <c r="I65" s="117">
        <f>I63+I64</f>
        <v>1675</v>
      </c>
    </row>
    <row r="66" spans="1:9" ht="16.5" thickTop="1" thickBot="1" x14ac:dyDescent="0.3">
      <c r="A66" s="109"/>
      <c r="B66" s="110"/>
      <c r="C66" s="392"/>
      <c r="D66" s="393"/>
      <c r="E66" s="393"/>
      <c r="F66" s="393"/>
      <c r="G66" s="111"/>
      <c r="H66" s="111"/>
      <c r="I66" s="112"/>
    </row>
    <row r="68" spans="1:9" x14ac:dyDescent="0.25">
      <c r="A68" s="55"/>
      <c r="B68" s="55"/>
    </row>
  </sheetData>
  <mergeCells count="92"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A33:I33"/>
    <mergeCell ref="A22:I22"/>
    <mergeCell ref="B23:F23"/>
    <mergeCell ref="B24:F24"/>
    <mergeCell ref="B25:F25"/>
    <mergeCell ref="B26:F26"/>
    <mergeCell ref="B27:F27"/>
    <mergeCell ref="B28:F28"/>
    <mergeCell ref="B29:F29"/>
    <mergeCell ref="A30:H30"/>
    <mergeCell ref="A31:H31"/>
    <mergeCell ref="A32:H32"/>
    <mergeCell ref="B34:D34"/>
    <mergeCell ref="E34:F34"/>
    <mergeCell ref="B35:D35"/>
    <mergeCell ref="E35:F35"/>
    <mergeCell ref="B36:D36"/>
    <mergeCell ref="E36:F36"/>
    <mergeCell ref="B43:D43"/>
    <mergeCell ref="E43:F43"/>
    <mergeCell ref="B37:D37"/>
    <mergeCell ref="E37:F37"/>
    <mergeCell ref="B38:D38"/>
    <mergeCell ref="E38:F38"/>
    <mergeCell ref="B39:D39"/>
    <mergeCell ref="E39:F39"/>
    <mergeCell ref="B40:D40"/>
    <mergeCell ref="E40:F40"/>
    <mergeCell ref="B41:H41"/>
    <mergeCell ref="B42:D42"/>
    <mergeCell ref="E42:F42"/>
    <mergeCell ref="B50:D50"/>
    <mergeCell ref="E50:F50"/>
    <mergeCell ref="B44:D44"/>
    <mergeCell ref="E44:F44"/>
    <mergeCell ref="B45:D45"/>
    <mergeCell ref="E45:F45"/>
    <mergeCell ref="B46:D46"/>
    <mergeCell ref="E46:F46"/>
    <mergeCell ref="B47:D47"/>
    <mergeCell ref="E47:F47"/>
    <mergeCell ref="B48:H48"/>
    <mergeCell ref="B49:D49"/>
    <mergeCell ref="E49:F49"/>
    <mergeCell ref="B51:D51"/>
    <mergeCell ref="E51:F51"/>
    <mergeCell ref="B52:D52"/>
    <mergeCell ref="E52:F52"/>
    <mergeCell ref="B53:D53"/>
    <mergeCell ref="E53:F53"/>
    <mergeCell ref="A62:E62"/>
    <mergeCell ref="B54:D54"/>
    <mergeCell ref="E54:F54"/>
    <mergeCell ref="B55:G55"/>
    <mergeCell ref="A56:H56"/>
    <mergeCell ref="A57:I57"/>
    <mergeCell ref="B58:D58"/>
    <mergeCell ref="E58:F58"/>
    <mergeCell ref="B59:D59"/>
    <mergeCell ref="E59:F59"/>
    <mergeCell ref="B60:D60"/>
    <mergeCell ref="E60:F60"/>
    <mergeCell ref="A61:H61"/>
    <mergeCell ref="C66:F66"/>
    <mergeCell ref="A63:B63"/>
    <mergeCell ref="C63:E63"/>
    <mergeCell ref="G63:H63"/>
    <mergeCell ref="A64:B64"/>
    <mergeCell ref="C64:E64"/>
    <mergeCell ref="A65:B65"/>
    <mergeCell ref="C65:E65"/>
    <mergeCell ref="G65:H65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abe29fb-0395-4b03-b3d0-08e744029a8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7F971DD17B7D49A47EFAD8E630F76A" ma:contentTypeVersion="14" ma:contentTypeDescription="Create a new document." ma:contentTypeScope="" ma:versionID="c49d836caf0347e376f26a23efe7d968">
  <xsd:schema xmlns:xsd="http://www.w3.org/2001/XMLSchema" xmlns:xs="http://www.w3.org/2001/XMLSchema" xmlns:p="http://schemas.microsoft.com/office/2006/metadata/properties" xmlns:ns2="babe29fb-0395-4b03-b3d0-08e744029a8f" xmlns:ns3="1e5fc734-3456-49ef-86d0-f5f4d8bef45d" targetNamespace="http://schemas.microsoft.com/office/2006/metadata/properties" ma:root="true" ma:fieldsID="687bb54fd0fcde3ca52a8a44762b0cc1" ns2:_="" ns3:_="">
    <xsd:import namespace="babe29fb-0395-4b03-b3d0-08e744029a8f"/>
    <xsd:import namespace="1e5fc734-3456-49ef-86d0-f5f4d8bef4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be29fb-0395-4b03-b3d0-08e744029a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c02efd5e-dc8e-4eb5-87c0-19f852f5e2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5fc734-3456-49ef-86d0-f5f4d8bef45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9FB5C3-DAA0-40AC-A2ED-EA4DBA3B8E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B36885-6580-42D1-9140-689083BFA8F7}">
  <ds:schemaRefs>
    <ds:schemaRef ds:uri="babe29fb-0395-4b03-b3d0-08e744029a8f"/>
    <ds:schemaRef ds:uri="http://schemas.microsoft.com/office/2006/documentManagement/types"/>
    <ds:schemaRef ds:uri="http://purl.org/dc/dcmitype/"/>
    <ds:schemaRef ds:uri="1e5fc734-3456-49ef-86d0-f5f4d8bef45d"/>
    <ds:schemaRef ds:uri="http://purl.org/dc/terms/"/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EBC497AF-C386-4418-AA4B-40BAC01EAD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be29fb-0395-4b03-b3d0-08e744029a8f"/>
    <ds:schemaRef ds:uri="1e5fc734-3456-49ef-86d0-f5f4d8bef4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122</vt:i4>
      </vt:variant>
      <vt:variant>
        <vt:lpstr>Named Ranges</vt:lpstr>
      </vt:variant>
      <vt:variant>
        <vt:i4>38</vt:i4>
      </vt:variant>
    </vt:vector>
  </HeadingPairs>
  <TitlesOfParts>
    <vt:vector size="160" baseType="lpstr">
      <vt:lpstr>SUMMARY</vt:lpstr>
      <vt:lpstr>SCHED 1B-1_OR</vt:lpstr>
      <vt:lpstr>SCHED 1B-2_OR</vt:lpstr>
      <vt:lpstr>SCHED 1B-3A_OR</vt:lpstr>
      <vt:lpstr>SCHED 1B-4_OR</vt:lpstr>
      <vt:lpstr>SCHED 1B-5_OR</vt:lpstr>
      <vt:lpstr>SCHED 1B-6_OR</vt:lpstr>
      <vt:lpstr>SCHED 2B-1_OR</vt:lpstr>
      <vt:lpstr>SCHED 2B-2_OR</vt:lpstr>
      <vt:lpstr>SCHED 2B-3_OR</vt:lpstr>
      <vt:lpstr>SCHED 2B-4_OR</vt:lpstr>
      <vt:lpstr>SCHEDULE 3B_OR</vt:lpstr>
      <vt:lpstr>SCHEDULE 4</vt:lpstr>
      <vt:lpstr>FINAL SUMMARY </vt:lpstr>
      <vt:lpstr>WORK ORDERS  01 LAETITIA BAM CH</vt:lpstr>
      <vt:lpstr>JOSE PEARSON TB HOSPITAL (02)</vt:lpstr>
      <vt:lpstr>NEW BRIGHTON MORTUARY (03)</vt:lpstr>
      <vt:lpstr>DORA NGIZA HOSPITAL (04)</vt:lpstr>
      <vt:lpstr>LAETITIA BAM CHC (05)</vt:lpstr>
      <vt:lpstr>MOTHERWELL CHC (06)</vt:lpstr>
      <vt:lpstr>MOTHERWEL CHC (07)</vt:lpstr>
      <vt:lpstr>ORSMOND TB HOSPITAL (08)</vt:lpstr>
      <vt:lpstr>JOSE PEARSON TB HOSPITAL (09)</vt:lpstr>
      <vt:lpstr>LIVINGSTONE HOSPITAL (10)</vt:lpstr>
      <vt:lpstr>LAETITIA BAM CHC (11)</vt:lpstr>
      <vt:lpstr>WEST END (12)</vt:lpstr>
      <vt:lpstr>PORT ELIZABETH PRO.(13)</vt:lpstr>
      <vt:lpstr>DORA NGIZA HOSP (14)</vt:lpstr>
      <vt:lpstr>ORSMOND TB HOSP (15)</vt:lpstr>
      <vt:lpstr>MOUNT RD MORT. (16)</vt:lpstr>
      <vt:lpstr>PARMACEUTICA DEP (17)</vt:lpstr>
      <vt:lpstr>DORA NGIZA HOSP (18)</vt:lpstr>
      <vt:lpstr>DORA NGIZA (19)</vt:lpstr>
      <vt:lpstr>LIVINGSTONE HOSPITAL (20)</vt:lpstr>
      <vt:lpstr>PE PROV. HOSPITAL (21)</vt:lpstr>
      <vt:lpstr>GQEBERA CHC (22)</vt:lpstr>
      <vt:lpstr>PORT EZIABERTH MEDIC DEPOT(23)</vt:lpstr>
      <vt:lpstr>LIVINGSTONE HOSPITAL (24)</vt:lpstr>
      <vt:lpstr>MOTHERWELL CHC (25)</vt:lpstr>
      <vt:lpstr>LIVINGSTONE HOSPITAL (26)</vt:lpstr>
      <vt:lpstr>GQEBERA CHC (27)</vt:lpstr>
      <vt:lpstr>DORA NGINZA HOSPITAL (28)</vt:lpstr>
      <vt:lpstr>ELIZABETH DOKIN HOSP(29)</vt:lpstr>
      <vt:lpstr>PORT ELIZABETH PROV (30)</vt:lpstr>
      <vt:lpstr>MOUNTROAD MORTUARY (31)</vt:lpstr>
      <vt:lpstr>UITENHAGE PRO.HOSPITAL (32)</vt:lpstr>
      <vt:lpstr>JOSE PEARSON TB HSPITAL (33)</vt:lpstr>
      <vt:lpstr>LAETITA BAM CHC (34)</vt:lpstr>
      <vt:lpstr>MOTHEWELL CHC (35)</vt:lpstr>
      <vt:lpstr>LAETITA BAM CHC (36)</vt:lpstr>
      <vt:lpstr>PE PROV. (37)</vt:lpstr>
      <vt:lpstr>ORSMOND TB HOSP. (38)</vt:lpstr>
      <vt:lpstr>Gqebera CHC (39)</vt:lpstr>
      <vt:lpstr>Dora Ngiza (40)</vt:lpstr>
      <vt:lpstr>PE Pronvincial Hospital (41)</vt:lpstr>
      <vt:lpstr>Motherwell CHC (42)</vt:lpstr>
      <vt:lpstr>Westend Clinic (43)</vt:lpstr>
      <vt:lpstr>Dora Ngiza (44)</vt:lpstr>
      <vt:lpstr>Elizabeth Hospital (45)</vt:lpstr>
      <vt:lpstr>Jose Pearson (46)</vt:lpstr>
      <vt:lpstr>Livingstone Hospital (47)</vt:lpstr>
      <vt:lpstr>PE Pro. Hosp (48)</vt:lpstr>
      <vt:lpstr>Elizabeth Donken hosp.(49)</vt:lpstr>
      <vt:lpstr>Dora Ngiza (50)</vt:lpstr>
      <vt:lpstr>Dora Ngiza (51)</vt:lpstr>
      <vt:lpstr>West End (52)</vt:lpstr>
      <vt:lpstr>Elizabeth Hospital (53)</vt:lpstr>
      <vt:lpstr>Orsmond TB Hosp.(54)</vt:lpstr>
      <vt:lpstr>Port Elizabeth (55)</vt:lpstr>
      <vt:lpstr>Livingston Hosp (56)</vt:lpstr>
      <vt:lpstr>New Brighton M.(57)</vt:lpstr>
      <vt:lpstr>West End (58)</vt:lpstr>
      <vt:lpstr>Dora Ngiza chc (59)</vt:lpstr>
      <vt:lpstr>New Brighston (60)</vt:lpstr>
      <vt:lpstr>Jose Pearson TB Hosp (61)</vt:lpstr>
      <vt:lpstr>Jose Pearson TB Hosp (62)</vt:lpstr>
      <vt:lpstr>Livingstone Hosp (63)</vt:lpstr>
      <vt:lpstr>Jose Pearson TB Hosp (64)</vt:lpstr>
      <vt:lpstr>Motherwell chc (65)</vt:lpstr>
      <vt:lpstr>Dora Ngiza (66)</vt:lpstr>
      <vt:lpstr>Orsmond TB Hosp (66)</vt:lpstr>
      <vt:lpstr>Dora Ngiza Hosp (67)</vt:lpstr>
      <vt:lpstr>Uitenhage Forensic (68)</vt:lpstr>
      <vt:lpstr>Dora Ngiza Hospital (70)</vt:lpstr>
      <vt:lpstr>Jose Pearson Sant (71)</vt:lpstr>
      <vt:lpstr>Gqebera chc (72)</vt:lpstr>
      <vt:lpstr>Dora Ngiza Hospital (73)</vt:lpstr>
      <vt:lpstr>Jose Pearson Sant (74)</vt:lpstr>
      <vt:lpstr>Livingston Hospital (75)</vt:lpstr>
      <vt:lpstr>Leticia Bam Hospital (76)</vt:lpstr>
      <vt:lpstr>Unitenhage Pro (69)</vt:lpstr>
      <vt:lpstr>Gqebera chc (77)</vt:lpstr>
      <vt:lpstr>PE Prov (78)</vt:lpstr>
      <vt:lpstr>Linvingston (79)</vt:lpstr>
      <vt:lpstr>Dora Ngiza (80)</vt:lpstr>
      <vt:lpstr>Dora Ngiza (81)</vt:lpstr>
      <vt:lpstr>Galvendale Foresic (83)</vt:lpstr>
      <vt:lpstr>Struandale Depot (84)</vt:lpstr>
      <vt:lpstr>PE Prov (85)</vt:lpstr>
      <vt:lpstr>West End (86)</vt:lpstr>
      <vt:lpstr>Livingston Hospital (87)</vt:lpstr>
      <vt:lpstr>Dora Ngiza (88)</vt:lpstr>
      <vt:lpstr>Mt Road (82)</vt:lpstr>
      <vt:lpstr>West End (89)</vt:lpstr>
      <vt:lpstr>Walton Conyng (90)</vt:lpstr>
      <vt:lpstr>Uitenhage Hospital  (91)</vt:lpstr>
      <vt:lpstr>Jose Pearson Hospital (92)</vt:lpstr>
      <vt:lpstr>Motherwell Hospital (93)</vt:lpstr>
      <vt:lpstr>West End chc (94)</vt:lpstr>
      <vt:lpstr>Qoutation </vt:lpstr>
      <vt:lpstr>Jose Pearson Hospital (95)</vt:lpstr>
      <vt:lpstr>Qoutation Jose Pearson</vt:lpstr>
      <vt:lpstr>Jose Pearson</vt:lpstr>
      <vt:lpstr>Dora Ngiza (96)</vt:lpstr>
      <vt:lpstr>Uitenhage Pro (97)</vt:lpstr>
      <vt:lpstr>Jose Pearson (98)</vt:lpstr>
      <vt:lpstr>Dora Ngiza (99)</vt:lpstr>
      <vt:lpstr>Gqebera chc (100)</vt:lpstr>
      <vt:lpstr>Jose Pearson (101)</vt:lpstr>
      <vt:lpstr>Dora Ngiza (102)</vt:lpstr>
      <vt:lpstr>PE PRO. (103)</vt:lpstr>
      <vt:lpstr>West End (104)</vt:lpstr>
      <vt:lpstr>'Dora Ngiza (88)'!Print_Area</vt:lpstr>
      <vt:lpstr>'Dora Ngiza chc (59)'!Print_Area</vt:lpstr>
      <vt:lpstr>'DORA NGIZA HOSPITAL (04)'!Print_Area</vt:lpstr>
      <vt:lpstr>'Dora Ngiza Hospital (70)'!Print_Area</vt:lpstr>
      <vt:lpstr>'Dora Ngiza Hospital (73)'!Print_Area</vt:lpstr>
      <vt:lpstr>'FINAL SUMMARY '!Print_Area</vt:lpstr>
      <vt:lpstr>'Gqebera chc (72)'!Print_Area</vt:lpstr>
      <vt:lpstr>'Gqebera chc (77)'!Print_Area</vt:lpstr>
      <vt:lpstr>'Jose Pearson Sant (71)'!Print_Area</vt:lpstr>
      <vt:lpstr>'Jose Pearson Sant (74)'!Print_Area</vt:lpstr>
      <vt:lpstr>'JOSE PEARSON TB HOSPITAL (02)'!Print_Area</vt:lpstr>
      <vt:lpstr>'JOSE PEARSON TB HOSPITAL (09)'!Print_Area</vt:lpstr>
      <vt:lpstr>'LAETITIA BAM CHC (05)'!Print_Area</vt:lpstr>
      <vt:lpstr>'Leticia Bam Hospital (76)'!Print_Area</vt:lpstr>
      <vt:lpstr>'Livingston Hospital (75)'!Print_Area</vt:lpstr>
      <vt:lpstr>'LIVINGSTONE HOSPITAL (10)'!Print_Area</vt:lpstr>
      <vt:lpstr>'MOTHERWEL CHC (07)'!Print_Area</vt:lpstr>
      <vt:lpstr>'MOTHERWELL CHC (06)'!Print_Area</vt:lpstr>
      <vt:lpstr>'New Brighton M.(57)'!Print_Area</vt:lpstr>
      <vt:lpstr>'NEW BRIGHTON MORTUARY (03)'!Print_Area</vt:lpstr>
      <vt:lpstr>'ORSMOND TB HOSPITAL (08)'!Print_Area</vt:lpstr>
      <vt:lpstr>'SCHED 1B-1_OR'!Print_Area</vt:lpstr>
      <vt:lpstr>'SCHED 1B-2_OR'!Print_Area</vt:lpstr>
      <vt:lpstr>'SCHED 1B-3A_OR'!Print_Area</vt:lpstr>
      <vt:lpstr>'SCHED 1B-4_OR'!Print_Area</vt:lpstr>
      <vt:lpstr>'SCHED 1B-5_OR'!Print_Area</vt:lpstr>
      <vt:lpstr>'SCHED 1B-6_OR'!Print_Area</vt:lpstr>
      <vt:lpstr>'SCHED 2B-1_OR'!Print_Area</vt:lpstr>
      <vt:lpstr>'SCHED 2B-2_OR'!Print_Area</vt:lpstr>
      <vt:lpstr>'SCHED 2B-3_OR'!Print_Area</vt:lpstr>
      <vt:lpstr>'SCHED 2B-4_OR'!Print_Area</vt:lpstr>
      <vt:lpstr>'SCHEDULE 3B_OR'!Print_Area</vt:lpstr>
      <vt:lpstr>'SCHEDULE 4'!Print_Area</vt:lpstr>
      <vt:lpstr>SUMMARY!Print_Area</vt:lpstr>
      <vt:lpstr>'Walton Conyng (90)'!Print_Area</vt:lpstr>
      <vt:lpstr>'West End (58)'!Print_Area</vt:lpstr>
      <vt:lpstr>'WORK ORDERS  01 LAETITIA BAM CH'!Print_Area</vt:lpstr>
      <vt:lpstr>'SCHEDULE 3B_OR'!Print_Titles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Shaun le Grange</dc:creator>
  <cp:keywords/>
  <dc:description/>
  <cp:lastModifiedBy>Thabisa Notshe</cp:lastModifiedBy>
  <cp:revision/>
  <cp:lastPrinted>2024-10-18T15:24:12Z</cp:lastPrinted>
  <dcterms:created xsi:type="dcterms:W3CDTF">2016-07-22T12:25:06Z</dcterms:created>
  <dcterms:modified xsi:type="dcterms:W3CDTF">2025-02-26T05:38:50Z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0x010100847F971DD17B7D49A47EFAD8E630F76A</vt:lpwstr>
  </property>
  <property fmtid="{D5CDD505-2E9C-101B-9397-08002B2CF9AE}" pid="3" name="lad1fd3da6e341e2a8ac56c4f85583e3">
    <vt:lpwstr/>
  </property>
  <property fmtid="{D5CDD505-2E9C-101B-9397-08002B2CF9AE}" pid="4" name="ZutariDocumentType">
    <vt:lpwstr/>
  </property>
  <property fmtid="{D5CDD505-2E9C-101B-9397-08002B2CF9AE}" pid="5" name="MediaServiceImageTags">
    <vt:lpwstr/>
  </property>
  <property fmtid="{D5CDD505-2E9C-101B-9397-08002B2CF9AE}" pid="6" name="TaxCatchAll">
    <vt:lpwstr/>
  </property>
  <property fmtid="{D5CDD505-2E9C-101B-9397-08002B2CF9AE}" pid="7" name="ZutariDiscipline">
    <vt:lpwstr/>
  </property>
  <property fmtid="{D5CDD505-2E9C-101B-9397-08002B2CF9AE}" pid="8" name="ped0d251ea0f491c884d8282acce22c2">
    <vt:lpwstr/>
  </property>
</Properties>
</file>